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2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slicers/slicer2.xml" ContentType="application/vnd.ms-excel.slicer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cb832008639e314d/Documentos/Diogo Marques/4. Gestão do Conhecimento/Bootcamp Kablin/Módulo 6/Desafio1/"/>
    </mc:Choice>
  </mc:AlternateContent>
  <xr:revisionPtr revIDLastSave="1333" documentId="8_{7E3C9A4A-A9CF-4F9E-9DC6-B0B891F5C7C2}" xr6:coauthVersionLast="47" xr6:coauthVersionMax="47" xr10:uidLastSave="{01425E8C-5174-4D4C-9C03-9D1EE5A9669A}"/>
  <bookViews>
    <workbookView xWindow="-108" yWindow="-108" windowWidth="23256" windowHeight="12456" firstSheet="3" activeTab="3" xr2:uid="{75AE0625-26F6-48F1-B48A-275E8C5133B1}"/>
  </bookViews>
  <sheets>
    <sheet name="Assets" sheetId="1" state="hidden" r:id="rId1"/>
    <sheet name="Banco de Dados" sheetId="2" state="hidden" r:id="rId2"/>
    <sheet name="Cálculos" sheetId="4" state="hidden" r:id="rId3"/>
    <sheet name="Dashboard_Vendas_Livraria" sheetId="5" r:id="rId4"/>
  </sheets>
  <definedNames>
    <definedName name="_xlcn.WorksheetConnection_Projeto_Dashboard_1.xlsxdados_vendas_livros__21" hidden="1">dados_vendas_livros__2[]</definedName>
    <definedName name="DadosExternos_1" localSheetId="1" hidden="1">'Banco de Dados'!$B$2:$J$102</definedName>
    <definedName name="SegmentaçãodeDados_Data_da_Venda_mes_ano">#N/A</definedName>
    <definedName name="SegmentaçãodeDados_Data_da_Venda_mes_ano1">#N/A</definedName>
    <definedName name="SegmentaçãodeDados_Data_da_Venda_mes_ano2">#N/A</definedName>
  </definedNames>
  <calcPr calcId="191029"/>
  <pivotCaches>
    <pivotCache cacheId="0" r:id="rId5"/>
    <pivotCache cacheId="1" r:id="rId6"/>
  </pivotCaches>
  <extLst>
    <ext xmlns:x14="http://schemas.microsoft.com/office/spreadsheetml/2009/9/main" uri="{BBE1A952-AA13-448e-AADC-164F8A28A991}">
      <x14:slicerCaches>
        <x14:slicerCache r:id="rId7"/>
        <x14:slicerCache r:id="rId8"/>
        <x14:slicerCache r:id="rId9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dos_vendas_livros__2" name="dados_vendas_livros__2" connection="WorksheetConnection_Projeto_Dashboard_1.xlsx!dados_vendas_livros__2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5" i="4" l="1"/>
  <c r="F34" i="4"/>
  <c r="F33" i="4"/>
  <c r="E35" i="4"/>
  <c r="E34" i="4"/>
  <c r="E33" i="4"/>
  <c r="E19" i="4"/>
  <c r="E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ACEC25D-B63B-4E06-AA99-4D6C32350560}" keepAlive="1" name="Consulta - dados_vendas_livros (2)" description="Conexão com a consulta 'dados_vendas_livros (2)' na pasta de trabalho." type="5" refreshedVersion="8" background="1" saveData="1">
    <dbPr connection="Provider=Microsoft.Mashup.OleDb.1;Data Source=$Workbook$;Location=&quot;dados_vendas_livros (2)&quot;;Extended Properties=&quot;&quot;" command="SELECT * FROM [dados_vendas_livros (2)]"/>
  </connection>
  <connection id="2" xr16:uid="{36C2408D-7A81-47B6-948B-07937B6ACDDD}" keepAlive="1" name="ThisWorkbookDataModel" description="Modelo de Dad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D4AF9663-9CB9-4E79-8C5D-C3C583C71A95}" name="WorksheetConnection_Projeto_Dashboard_1.xlsx!dados_vendas_livros__2" type="102" refreshedVersion="8" minRefreshableVersion="5">
    <extLst>
      <ext xmlns:x15="http://schemas.microsoft.com/office/spreadsheetml/2010/11/main" uri="{DE250136-89BD-433C-8126-D09CA5730AF9}">
        <x15:connection id="dados_vendas_livros__2" autoDelete="1">
          <x15:rangePr sourceName="_xlcn.WorksheetConnection_Projeto_Dashboard_1.xlsxdados_vendas_livros__2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dos_vendas_livros__2].[Título do Livro].&amp;[Orgulho e Preconceito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<sst xmlns="http://schemas.openxmlformats.org/spreadsheetml/2006/main" count="587" uniqueCount="102">
  <si>
    <t>Autor</t>
  </si>
  <si>
    <t>Valor unitário</t>
  </si>
  <si>
    <t>Valor Total</t>
  </si>
  <si>
    <t>Data da Venda</t>
  </si>
  <si>
    <t>Título do Livro</t>
  </si>
  <si>
    <t>Nome do Cliente</t>
  </si>
  <si>
    <t>Quantidade Vendida</t>
  </si>
  <si>
    <t>Forma de Pagamento</t>
  </si>
  <si>
    <t>O Senhor dos Anéis</t>
  </si>
  <si>
    <t>J.R.R. Tolkien</t>
  </si>
  <si>
    <t>Rafael Gomes</t>
  </si>
  <si>
    <t>Crédito</t>
  </si>
  <si>
    <t>Crime e Castigo</t>
  </si>
  <si>
    <t>Fiódor Dostoiévski</t>
  </si>
  <si>
    <t>Isabella Moore</t>
  </si>
  <si>
    <t>Débito</t>
  </si>
  <si>
    <t>Cem Anos de Solidão</t>
  </si>
  <si>
    <t>Gabriel García Márquez</t>
  </si>
  <si>
    <t>Pix</t>
  </si>
  <si>
    <t>O Velho e o Mar</t>
  </si>
  <si>
    <t>Ernest Hemingway</t>
  </si>
  <si>
    <t>Daniel Miller</t>
  </si>
  <si>
    <t>Ensaio sobre a Cegueira</t>
  </si>
  <si>
    <t>José Saramago</t>
  </si>
  <si>
    <t>Maria Oliveira</t>
  </si>
  <si>
    <t>O Hobbit</t>
  </si>
  <si>
    <t>As Aventuras de Sherlock Holmes</t>
  </si>
  <si>
    <t>Arthur Conan Doyle</t>
  </si>
  <si>
    <t>Beatriz Rocha</t>
  </si>
  <si>
    <t>Fernanda Lima</t>
  </si>
  <si>
    <t>O Alquimista</t>
  </si>
  <si>
    <t>Paulo Coelho</t>
  </si>
  <si>
    <t>Sophia Brown</t>
  </si>
  <si>
    <t>Grande Sertão: Veredas</t>
  </si>
  <si>
    <t>João Guimarães Rosa</t>
  </si>
  <si>
    <t>1984</t>
  </si>
  <si>
    <t>George Orwell</t>
  </si>
  <si>
    <t>Juliana Costa</t>
  </si>
  <si>
    <t>Orgulho e Preconceito</t>
  </si>
  <si>
    <t>Jane Austen</t>
  </si>
  <si>
    <t>Carlos Souza</t>
  </si>
  <si>
    <t>Dom Casmurro</t>
  </si>
  <si>
    <t>Machado de Assis</t>
  </si>
  <si>
    <t>James Williams</t>
  </si>
  <si>
    <t>A Metamorfose</t>
  </si>
  <si>
    <t>Franz Kafka</t>
  </si>
  <si>
    <t>Capitães da Areia</t>
  </si>
  <si>
    <t>Jorge Amado</t>
  </si>
  <si>
    <t>Emily Johnson</t>
  </si>
  <si>
    <t>Macunaíma</t>
  </si>
  <si>
    <t>Mário de Andrade</t>
  </si>
  <si>
    <t>A Revolução dos Bichos</t>
  </si>
  <si>
    <t>O Pequeno Príncipe</t>
  </si>
  <si>
    <t>Antoine de Saint-Exupéry</t>
  </si>
  <si>
    <t>David Taylor</t>
  </si>
  <si>
    <t>Olivia Davis</t>
  </si>
  <si>
    <t>Emma Wilson</t>
  </si>
  <si>
    <t>Eu, Robô</t>
  </si>
  <si>
    <t>Isaac Asimov</t>
  </si>
  <si>
    <t>O Nome da Rosa</t>
  </si>
  <si>
    <t>Umberto Eco</t>
  </si>
  <si>
    <t>João Pereira</t>
  </si>
  <si>
    <t>Pedro Santos</t>
  </si>
  <si>
    <t>O Código Da Vinci</t>
  </si>
  <si>
    <t>Dan Brown</t>
  </si>
  <si>
    <t>Michael Smith</t>
  </si>
  <si>
    <t>John Anderson</t>
  </si>
  <si>
    <t>Lucas Almeida</t>
  </si>
  <si>
    <t>Ana Silva</t>
  </si>
  <si>
    <t>Data da Venda_mes_ano</t>
  </si>
  <si>
    <t>fev/2025</t>
  </si>
  <si>
    <t>jun/2025</t>
  </si>
  <si>
    <t>nov/2025</t>
  </si>
  <si>
    <t>ago/2025</t>
  </si>
  <si>
    <t>abr/2025</t>
  </si>
  <si>
    <t>jul/2025</t>
  </si>
  <si>
    <t>set/2025</t>
  </si>
  <si>
    <t>jan/2025</t>
  </si>
  <si>
    <t>mar/2025</t>
  </si>
  <si>
    <t>out/2025</t>
  </si>
  <si>
    <t>dez/2024</t>
  </si>
  <si>
    <t>mai/2025</t>
  </si>
  <si>
    <t>nov/2024</t>
  </si>
  <si>
    <t>Rótulos de Linha</t>
  </si>
  <si>
    <t>Total Geral</t>
  </si>
  <si>
    <t>Soma de Valor Total</t>
  </si>
  <si>
    <t>Soma de Quantidade Vendida</t>
  </si>
  <si>
    <t>autor mais vendido?</t>
  </si>
  <si>
    <t>forma pagamento?</t>
  </si>
  <si>
    <t>LIVRARIA DASHBOARD</t>
  </si>
  <si>
    <t>#0066CC</t>
  </si>
  <si>
    <t>titulos</t>
  </si>
  <si>
    <t>#A6C9EC</t>
  </si>
  <si>
    <t>subtítulos</t>
  </si>
  <si>
    <t>#ADADAD</t>
  </si>
  <si>
    <t>negativo</t>
  </si>
  <si>
    <t>fundo</t>
  </si>
  <si>
    <t>#D9D9D9</t>
  </si>
  <si>
    <t>(Tudo)</t>
  </si>
  <si>
    <t>DEMONSTRATIVO DE VENDAS</t>
  </si>
  <si>
    <t>PEDIDOS</t>
  </si>
  <si>
    <t>PAGAMENTOS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</si>
</sst>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44" formatCode="_-&quot;R$&quot;\ * #,##0.00_-;\-&quot;R$&quot;\ * #,##0.00_-;_-&quot;R$&quot;\ * &quot;-&quot;??_-;_-@_-"/>
    <numFmt numFmtId="164" formatCode="d/m;@"/>
  </numFmts>
  <fonts count="5" x14ac:knownFonts="1">
    <font>
      <sz val="11"/>
      <color theme="1"/>
      <name val="Arial"/>
      <family val="2"/>
    </font>
    <font>
      <sz val="11"/>
      <color theme="1"/>
      <name val="Arial"/>
      <family val="2"/>
    </font>
    <font>
      <sz val="11"/>
      <color theme="1"/>
      <name val="Segoe UI"/>
      <family val="2"/>
    </font>
    <font>
      <sz val="36"/>
      <color rgb="FF002060"/>
      <name val="Segoe UI"/>
      <family val="2"/>
    </font>
    <font>
      <sz val="20"/>
      <color rgb="FF002060"/>
      <name val="Segoe UI"/>
      <family val="2"/>
    </font>
  </fonts>
  <fills count="8">
    <fill>
      <patternFill patternType="none"/>
    </fill>
    <fill>
      <patternFill patternType="gray125"/>
    </fill>
    <fill>
      <patternFill patternType="solid">
        <fgColor rgb="FF0066CC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A6C9EC"/>
        <bgColor indexed="64"/>
      </patternFill>
    </fill>
    <fill>
      <patternFill patternType="solid">
        <fgColor rgb="FFD9D9D9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20">
    <xf numFmtId="0" fontId="0" fillId="0" borderId="0" xfId="0"/>
    <xf numFmtId="14" fontId="0" fillId="0" borderId="0" xfId="0" applyNumberFormat="1"/>
    <xf numFmtId="0" fontId="0" fillId="0" borderId="0" xfId="0" applyAlignment="1">
      <alignment horizontal="center"/>
    </xf>
    <xf numFmtId="164" fontId="0" fillId="0" borderId="0" xfId="0" applyNumberFormat="1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44" fontId="0" fillId="0" borderId="0" xfId="0" applyNumberFormat="1"/>
    <xf numFmtId="0" fontId="0" fillId="0" borderId="0" xfId="0" applyAlignment="1">
      <alignment horizontal="right"/>
    </xf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3" fillId="2" borderId="0" xfId="0" applyFont="1" applyFill="1"/>
    <xf numFmtId="0" fontId="4" fillId="6" borderId="0" xfId="0" applyFont="1" applyFill="1"/>
    <xf numFmtId="0" fontId="0" fillId="7" borderId="0" xfId="0" applyFill="1"/>
    <xf numFmtId="0" fontId="2" fillId="7" borderId="0" xfId="0" applyFont="1" applyFill="1"/>
    <xf numFmtId="44" fontId="0" fillId="0" borderId="0" xfId="1" applyFont="1"/>
    <xf numFmtId="1" fontId="0" fillId="0" borderId="0" xfId="1" applyNumberFormat="1" applyFont="1"/>
    <xf numFmtId="0" fontId="0" fillId="0" borderId="0" xfId="0" applyNumberFormat="1"/>
  </cellXfs>
  <cellStyles count="2">
    <cellStyle name="Moeda" xfId="1" builtinId="4"/>
    <cellStyle name="Normal" xfId="0" builtinId="0"/>
  </cellStyles>
  <dxfs count="21"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alignment horizontal="right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alignment horizontal="right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alignment horizontal="right"/>
    </dxf>
    <dxf>
      <alignment horizontal="right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4" formatCode="d/m;@"/>
      <alignment horizontal="center" vertical="bottom" textRotation="0" wrapText="0" indent="0" justifyLastLine="0" shrinkToFit="0" readingOrder="0"/>
    </dxf>
    <dxf>
      <numFmt numFmtId="19" formatCode="dd/mm/yyyy"/>
    </dxf>
    <dxf>
      <font>
        <b/>
        <color theme="1"/>
      </font>
      <border>
        <bottom style="thin">
          <color theme="4"/>
        </bottom>
        <vertical/>
        <horizontal/>
      </border>
    </dxf>
    <dxf>
      <font>
        <color theme="1"/>
        <name val="Segoe UI"/>
        <family val="2"/>
        <scheme val="none"/>
      </font>
      <fill>
        <patternFill>
          <bgColor theme="0" tint="-0.14996795556505021"/>
        </patternFill>
      </fill>
      <border>
        <left/>
        <right/>
        <top/>
        <bottom/>
        <vertical/>
        <horizontal/>
      </border>
    </dxf>
    <dxf>
      <fill>
        <patternFill patternType="solid">
          <fgColor auto="1"/>
          <bgColor theme="2" tint="-9.9948118533890809E-2"/>
        </patternFill>
      </fill>
      <border diagonalUp="0" diagonalDown="0"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</dxfs>
  <tableStyles count="2" defaultTableStyle="TableStyleMedium2" defaultPivotStyle="PivotStyleLight16">
    <tableStyle name="Estilo de Segmentação de Dados 1" pivot="0" table="0" count="1" xr9:uid="{7E760FA8-284A-4453-90D9-CFEC2679C13E}">
      <tableStyleElement type="wholeTable" dxfId="20"/>
    </tableStyle>
    <tableStyle name="SlicerStyleLight1 2" pivot="0" table="0" count="10" xr9:uid="{607E0BE5-A25F-4A73-9F26-0105419B96D8}">
      <tableStyleElement type="wholeTable" dxfId="19"/>
      <tableStyleElement type="headerRow" dxfId="18"/>
    </tableStyle>
  </tableStyles>
  <colors>
    <mruColors>
      <color rgb="FFD0D0D0"/>
      <color rgb="FFD9D9D9"/>
      <color rgb="FFA6C9EC"/>
      <color rgb="FF0066CC"/>
    </mruColors>
  </colors>
  <extLst>
    <ext xmlns:x14="http://schemas.microsoft.com/office/spreadsheetml/2009/9/main" uri="{46F421CA-312F-682f-3DD2-61675219B42D}">
      <x14:dxfs count="8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4" tint="0.79998168889431442"/>
              <bgColor theme="4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Estilo de Segmentação de Dados 1"/>
        <x14:slicerStyle name="SlicerStyleLight1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2.xml"/><Relationship Id="rId13" Type="http://schemas.openxmlformats.org/officeDocument/2006/relationships/sharedStrings" Target="sharedStrings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microsoft.com/office/2007/relationships/slicerCache" Target="slicerCaches/slicerCache1.xml"/><Relationship Id="rId12" Type="http://schemas.openxmlformats.org/officeDocument/2006/relationships/styles" Target="styles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connections" Target="connections.xml"/><Relationship Id="rId5" Type="http://schemas.openxmlformats.org/officeDocument/2006/relationships/pivotCacheDefinition" Target="pivotCache/pivotCacheDefinition1.xml"/><Relationship Id="rId15" Type="http://schemas.openxmlformats.org/officeDocument/2006/relationships/powerPivotData" Target="model/item.data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microsoft.com/office/2007/relationships/slicerCache" Target="slicerCaches/slicerCache3.xml"/><Relationship Id="rId14" Type="http://schemas.openxmlformats.org/officeDocument/2006/relationships/sheetMetadata" Target="metadata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[Projeto_Dashboard_1.xlsx]Cálculos!Tabela dinâmica7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Cálculos!$C$73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Cálculos!$B$74:$B$80</c:f>
              <c:strCache>
                <c:ptCount val="6"/>
                <c:pt idx="0">
                  <c:v>Mário de Andrade</c:v>
                </c:pt>
                <c:pt idx="1">
                  <c:v>Gabriel García Márquez</c:v>
                </c:pt>
                <c:pt idx="2">
                  <c:v>Paulo Coelho</c:v>
                </c:pt>
                <c:pt idx="3">
                  <c:v>Isaac Asimov</c:v>
                </c:pt>
                <c:pt idx="4">
                  <c:v>Antoine de Saint-Exupéry</c:v>
                </c:pt>
                <c:pt idx="5">
                  <c:v>J.R.R. Tolkien</c:v>
                </c:pt>
              </c:strCache>
            </c:strRef>
          </c:cat>
          <c:val>
            <c:numRef>
              <c:f>Cálculos!$C$74:$C$80</c:f>
              <c:numCache>
                <c:formatCode>General</c:formatCode>
                <c:ptCount val="6"/>
                <c:pt idx="0">
                  <c:v>20</c:v>
                </c:pt>
                <c:pt idx="1">
                  <c:v>20</c:v>
                </c:pt>
                <c:pt idx="2">
                  <c:v>16</c:v>
                </c:pt>
                <c:pt idx="3">
                  <c:v>9</c:v>
                </c:pt>
                <c:pt idx="4">
                  <c:v>2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66-47FD-920B-93A7CC206C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88958639"/>
        <c:axId val="1088960559"/>
      </c:barChart>
      <c:catAx>
        <c:axId val="10889586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088960559"/>
        <c:crosses val="autoZero"/>
        <c:auto val="1"/>
        <c:lblAlgn val="ctr"/>
        <c:lblOffset val="100"/>
        <c:noMultiLvlLbl val="0"/>
      </c:catAx>
      <c:valAx>
        <c:axId val="10889605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0889586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[Projeto_Dashboard_1.xlsx]Cálculos!Tabela dinâmica8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5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Cálculos!$C$91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71A1-4602-80E7-98C1866AD4D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71A1-4602-80E7-98C1866AD4D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71A1-4602-80E7-98C1866AD4D7}"/>
              </c:ext>
            </c:extLst>
          </c:dPt>
          <c:cat>
            <c:strRef>
              <c:f>Cálculos!$B$92:$B$95</c:f>
              <c:strCache>
                <c:ptCount val="3"/>
                <c:pt idx="0">
                  <c:v>Crédito</c:v>
                </c:pt>
                <c:pt idx="1">
                  <c:v>Débito</c:v>
                </c:pt>
                <c:pt idx="2">
                  <c:v>Pix</c:v>
                </c:pt>
              </c:strCache>
            </c:strRef>
          </c:cat>
          <c:val>
            <c:numRef>
              <c:f>Cálculos!$C$92:$C$95</c:f>
              <c:numCache>
                <c:formatCode>General</c:formatCode>
                <c:ptCount val="3"/>
                <c:pt idx="0">
                  <c:v>34</c:v>
                </c:pt>
                <c:pt idx="1">
                  <c:v>14</c:v>
                </c:pt>
                <c:pt idx="2">
                  <c:v>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AB-4FB5-BA5D-DE25819EF3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[Projeto_Dashboard_1.xlsx]Cálculos!RECEITAS</c:name>
    <c:fmtId val="7"/>
  </c:pivotSource>
  <c:chart>
    <c:autoTitleDeleted val="1"/>
    <c:pivotFmts>
      <c:pivotFmt>
        <c:idx val="0"/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4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4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4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4">
              <a:tint val="65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"/>
        <c:spPr>
          <a:solidFill>
            <a:schemeClr val="accent4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"/>
        <c:spPr>
          <a:solidFill>
            <a:schemeClr val="accent4">
              <a:shade val="65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"/>
        <c:spPr>
          <a:solidFill>
            <a:schemeClr val="accent4">
              <a:tint val="65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"/>
        <c:spPr>
          <a:solidFill>
            <a:schemeClr val="accent4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0"/>
        <c:spPr>
          <a:solidFill>
            <a:schemeClr val="accent4">
              <a:shade val="65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31057909060485323"/>
          <c:y val="0.1703254367882126"/>
          <c:w val="0.63110565359394388"/>
          <c:h val="0.82721452622392422"/>
        </c:manualLayout>
      </c:layout>
      <c:pie3DChart>
        <c:varyColors val="1"/>
        <c:ser>
          <c:idx val="0"/>
          <c:order val="0"/>
          <c:tx>
            <c:strRef>
              <c:f>Cálculos!$C$5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4">
                  <a:tint val="65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2-B46A-4AA4-9C87-74C36FD80849}"/>
              </c:ext>
            </c:extLst>
          </c:dPt>
          <c:dPt>
            <c:idx val="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B46A-4AA4-9C87-74C36FD80849}"/>
              </c:ext>
            </c:extLst>
          </c:dPt>
          <c:dPt>
            <c:idx val="2"/>
            <c:bubble3D val="0"/>
            <c:spPr>
              <a:solidFill>
                <a:schemeClr val="accent4">
                  <a:shade val="65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B46A-4AA4-9C87-74C36FD8084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Cálculos!$B$6:$B$9</c:f>
              <c:strCache>
                <c:ptCount val="3"/>
                <c:pt idx="0">
                  <c:v>Crédito</c:v>
                </c:pt>
                <c:pt idx="1">
                  <c:v>Débito</c:v>
                </c:pt>
                <c:pt idx="2">
                  <c:v>Pix</c:v>
                </c:pt>
              </c:strCache>
            </c:strRef>
          </c:cat>
          <c:val>
            <c:numRef>
              <c:f>Cálculos!$C$6:$C$9</c:f>
              <c:numCache>
                <c:formatCode>_("R$"* #,##0.00_);_("R$"* \(#,##0.00\);_("R$"* "-"??_);_(@_)</c:formatCode>
                <c:ptCount val="3"/>
                <c:pt idx="0">
                  <c:v>33645.1</c:v>
                </c:pt>
                <c:pt idx="1">
                  <c:v>33592.5</c:v>
                </c:pt>
                <c:pt idx="2">
                  <c:v>26973.899999999994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46A-4AA4-9C87-74C36FD80849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6800863318938839E-2"/>
          <c:y val="0.27920981675276629"/>
          <c:w val="0.23620960205625599"/>
          <c:h val="0.395575102996622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2700000" algn="tl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image" Target="../media/image8.png"/><Relationship Id="rId1" Type="http://schemas.openxmlformats.org/officeDocument/2006/relationships/image" Target="../media/image13.png"/><Relationship Id="rId6" Type="http://schemas.openxmlformats.org/officeDocument/2006/relationships/image" Target="../media/image10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457200</xdr:colOff>
      <xdr:row>2</xdr:row>
      <xdr:rowOff>106680</xdr:rowOff>
    </xdr:from>
    <xdr:to>
      <xdr:col>3</xdr:col>
      <xdr:colOff>481392</xdr:colOff>
      <xdr:row>10</xdr:row>
      <xdr:rowOff>60960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F6409D0-04D7-8AD1-15CC-4239978D9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" y="457200"/>
          <a:ext cx="2035872" cy="1356360"/>
        </a:xfrm>
        <a:prstGeom prst="rect">
          <a:avLst/>
        </a:prstGeom>
      </xdr:spPr>
    </xdr:pic>
    <xdr:clientData/>
  </xdr:twoCellAnchor>
  <xdr:twoCellAnchor editAs="oneCell">
    <xdr:from>
      <xdr:col>4</xdr:col>
      <xdr:colOff>182880</xdr:colOff>
      <xdr:row>3</xdr:row>
      <xdr:rowOff>30480</xdr:rowOff>
    </xdr:from>
    <xdr:to>
      <xdr:col>5</xdr:col>
      <xdr:colOff>457200</xdr:colOff>
      <xdr:row>9</xdr:row>
      <xdr:rowOff>171897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C628BD62-DFCA-5E96-A4F8-35DBAB32A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65120" y="556260"/>
          <a:ext cx="944880" cy="1192977"/>
        </a:xfrm>
        <a:prstGeom prst="rect">
          <a:avLst/>
        </a:prstGeom>
      </xdr:spPr>
    </xdr:pic>
    <xdr:clientData/>
  </xdr:twoCellAnchor>
  <xdr:twoCellAnchor editAs="oneCell">
    <xdr:from>
      <xdr:col>5</xdr:col>
      <xdr:colOff>632461</xdr:colOff>
      <xdr:row>3</xdr:row>
      <xdr:rowOff>38100</xdr:rowOff>
    </xdr:from>
    <xdr:to>
      <xdr:col>7</xdr:col>
      <xdr:colOff>357452</xdr:colOff>
      <xdr:row>9</xdr:row>
      <xdr:rowOff>25373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62A04A55-03DE-56C5-F150-958CE5409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85261" y="563880"/>
          <a:ext cx="1066111" cy="1038833"/>
        </a:xfrm>
        <a:prstGeom prst="rect">
          <a:avLst/>
        </a:prstGeom>
      </xdr:spPr>
    </xdr:pic>
    <xdr:clientData/>
  </xdr:twoCellAnchor>
  <xdr:twoCellAnchor editAs="oneCell">
    <xdr:from>
      <xdr:col>4</xdr:col>
      <xdr:colOff>226169</xdr:colOff>
      <xdr:row>10</xdr:row>
      <xdr:rowOff>160019</xdr:rowOff>
    </xdr:from>
    <xdr:to>
      <xdr:col>5</xdr:col>
      <xdr:colOff>442432</xdr:colOff>
      <xdr:row>16</xdr:row>
      <xdr:rowOff>147238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DDFFA89-868F-EA29-EBD9-F3EB9B7DF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08409" y="1912619"/>
          <a:ext cx="886823" cy="1038779"/>
        </a:xfrm>
        <a:prstGeom prst="rect">
          <a:avLst/>
        </a:prstGeom>
      </xdr:spPr>
    </xdr:pic>
    <xdr:clientData/>
  </xdr:twoCellAnchor>
  <xdr:twoCellAnchor editAs="oneCell">
    <xdr:from>
      <xdr:col>5</xdr:col>
      <xdr:colOff>661788</xdr:colOff>
      <xdr:row>10</xdr:row>
      <xdr:rowOff>79124</xdr:rowOff>
    </xdr:from>
    <xdr:to>
      <xdr:col>7</xdr:col>
      <xdr:colOff>396813</xdr:colOff>
      <xdr:row>16</xdr:row>
      <xdr:rowOff>53888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A797CE4-4744-7F78-BA2A-05FA68C92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14588" y="1831724"/>
          <a:ext cx="1076145" cy="1026324"/>
        </a:xfrm>
        <a:prstGeom prst="rect">
          <a:avLst/>
        </a:prstGeom>
      </xdr:spPr>
    </xdr:pic>
    <xdr:clientData/>
  </xdr:twoCellAnchor>
  <xdr:twoCellAnchor editAs="oneCell">
    <xdr:from>
      <xdr:col>0</xdr:col>
      <xdr:colOff>426720</xdr:colOff>
      <xdr:row>11</xdr:row>
      <xdr:rowOff>136212</xdr:rowOff>
    </xdr:from>
    <xdr:to>
      <xdr:col>3</xdr:col>
      <xdr:colOff>465931</xdr:colOff>
      <xdr:row>19</xdr:row>
      <xdr:rowOff>139827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F484DC6B-9AE1-9ACB-8375-D9918A6BF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6720" y="2064072"/>
          <a:ext cx="2050891" cy="1405695"/>
        </a:xfrm>
        <a:prstGeom prst="rect">
          <a:avLst/>
        </a:prstGeom>
      </xdr:spPr>
    </xdr:pic>
    <xdr:clientData/>
  </xdr:twoCellAnchor>
  <xdr:twoCellAnchor editAs="oneCell">
    <xdr:from>
      <xdr:col>7</xdr:col>
      <xdr:colOff>624840</xdr:colOff>
      <xdr:row>4</xdr:row>
      <xdr:rowOff>76200</xdr:rowOff>
    </xdr:from>
    <xdr:to>
      <xdr:col>9</xdr:col>
      <xdr:colOff>305855</xdr:colOff>
      <xdr:row>8</xdr:row>
      <xdr:rowOff>106072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6418E620-A47F-BB68-0488-7EC29B7D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18760" y="777240"/>
          <a:ext cx="1022135" cy="730912"/>
        </a:xfrm>
        <a:prstGeom prst="rect">
          <a:avLst/>
        </a:prstGeom>
      </xdr:spPr>
    </xdr:pic>
    <xdr:clientData/>
  </xdr:twoCellAnchor>
  <xdr:twoCellAnchor editAs="oneCell">
    <xdr:from>
      <xdr:col>9</xdr:col>
      <xdr:colOff>586740</xdr:colOff>
      <xdr:row>4</xdr:row>
      <xdr:rowOff>60960</xdr:rowOff>
    </xdr:from>
    <xdr:to>
      <xdr:col>11</xdr:col>
      <xdr:colOff>348865</xdr:colOff>
      <xdr:row>8</xdr:row>
      <xdr:rowOff>126062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5E77F687-0552-1CD0-B2C5-5517673F5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21780" y="762000"/>
          <a:ext cx="1103245" cy="766142"/>
        </a:xfrm>
        <a:prstGeom prst="rect">
          <a:avLst/>
        </a:prstGeom>
      </xdr:spPr>
    </xdr:pic>
    <xdr:clientData/>
  </xdr:twoCellAnchor>
  <xdr:twoCellAnchor editAs="oneCell">
    <xdr:from>
      <xdr:col>7</xdr:col>
      <xdr:colOff>601980</xdr:colOff>
      <xdr:row>10</xdr:row>
      <xdr:rowOff>88324</xdr:rowOff>
    </xdr:from>
    <xdr:to>
      <xdr:col>9</xdr:col>
      <xdr:colOff>342900</xdr:colOff>
      <xdr:row>14</xdr:row>
      <xdr:rowOff>122255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96EC1453-7AB2-FAE4-DC94-DE08C3B29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95900" y="1840924"/>
          <a:ext cx="1082040" cy="734971"/>
        </a:xfrm>
        <a:prstGeom prst="rect">
          <a:avLst/>
        </a:prstGeom>
      </xdr:spPr>
    </xdr:pic>
    <xdr:clientData/>
  </xdr:twoCellAnchor>
  <xdr:twoCellAnchor editAs="oneCell">
    <xdr:from>
      <xdr:col>9</xdr:col>
      <xdr:colOff>627380</xdr:colOff>
      <xdr:row>10</xdr:row>
      <xdr:rowOff>45720</xdr:rowOff>
    </xdr:from>
    <xdr:to>
      <xdr:col>11</xdr:col>
      <xdr:colOff>267136</xdr:colOff>
      <xdr:row>14</xdr:row>
      <xdr:rowOff>80337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4BBF0F3-5B76-EA49-C9A7-92804A311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62420" y="1798320"/>
          <a:ext cx="980876" cy="735657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4</xdr:row>
      <xdr:rowOff>50488</xdr:rowOff>
    </xdr:from>
    <xdr:to>
      <xdr:col>13</xdr:col>
      <xdr:colOff>117438</xdr:colOff>
      <xdr:row>8</xdr:row>
      <xdr:rowOff>119283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57E95E47-9129-7137-507C-544C5F472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023860" y="751528"/>
          <a:ext cx="810858" cy="769835"/>
        </a:xfrm>
        <a:prstGeom prst="rect">
          <a:avLst/>
        </a:prstGeom>
      </xdr:spPr>
    </xdr:pic>
    <xdr:clientData/>
  </xdr:twoCellAnchor>
  <xdr:twoCellAnchor editAs="oneCell">
    <xdr:from>
      <xdr:col>11</xdr:col>
      <xdr:colOff>628961</xdr:colOff>
      <xdr:row>10</xdr:row>
      <xdr:rowOff>113241</xdr:rowOff>
    </xdr:from>
    <xdr:to>
      <xdr:col>13</xdr:col>
      <xdr:colOff>121920</xdr:colOff>
      <xdr:row>14</xdr:row>
      <xdr:rowOff>149789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25BAB955-2A72-73E2-36A4-93D2A14C0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005121" y="1865841"/>
          <a:ext cx="834079" cy="7375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213360</xdr:colOff>
      <xdr:row>69</xdr:row>
      <xdr:rowOff>91440</xdr:rowOff>
    </xdr:from>
    <xdr:to>
      <xdr:col>13</xdr:col>
      <xdr:colOff>91440</xdr:colOff>
      <xdr:row>85</xdr:row>
      <xdr:rowOff>30480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C6025883-96DD-BEAD-57CC-E3848CFAA9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175260</xdr:colOff>
      <xdr:row>68</xdr:row>
      <xdr:rowOff>167640</xdr:rowOff>
    </xdr:from>
    <xdr:to>
      <xdr:col>5</xdr:col>
      <xdr:colOff>114300</xdr:colOff>
      <xdr:row>83</xdr:row>
      <xdr:rowOff>5715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Data da Venda_mes_ano 1">
              <a:extLst>
                <a:ext uri="{FF2B5EF4-FFF2-40B4-BE49-F238E27FC236}">
                  <a16:creationId xmlns:a16="http://schemas.microsoft.com/office/drawing/2014/main" id="{672B7938-FD61-E7C9-4897-F3FA9027973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ata da Venda_mes_an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49140" y="9982200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4</xdr:col>
      <xdr:colOff>179070</xdr:colOff>
      <xdr:row>87</xdr:row>
      <xdr:rowOff>72390</xdr:rowOff>
    </xdr:from>
    <xdr:to>
      <xdr:col>11</xdr:col>
      <xdr:colOff>57150</xdr:colOff>
      <xdr:row>103</xdr:row>
      <xdr:rowOff>11430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33281DD7-5FCA-0BB6-F21E-F20225D4700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11</xdr:col>
      <xdr:colOff>281940</xdr:colOff>
      <xdr:row>87</xdr:row>
      <xdr:rowOff>83820</xdr:rowOff>
    </xdr:from>
    <xdr:to>
      <xdr:col>14</xdr:col>
      <xdr:colOff>99060</xdr:colOff>
      <xdr:row>101</xdr:row>
      <xdr:rowOff>97155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4" name="Data da Venda_mes_ano 2">
              <a:extLst>
                <a:ext uri="{FF2B5EF4-FFF2-40B4-BE49-F238E27FC236}">
                  <a16:creationId xmlns:a16="http://schemas.microsoft.com/office/drawing/2014/main" id="{ED273176-D5D9-DADA-C970-45CB7B983B8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ata da Venda_mes_ano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020300" y="13228320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271053</xdr:colOff>
      <xdr:row>0</xdr:row>
      <xdr:rowOff>171450</xdr:rowOff>
    </xdr:from>
    <xdr:to>
      <xdr:col>0</xdr:col>
      <xdr:colOff>2324100</xdr:colOff>
      <xdr:row>4</xdr:row>
      <xdr:rowOff>38100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A353D90C-101C-F1D3-9DF9-AD8D83DD34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8971" r="20023" b="35332"/>
        <a:stretch>
          <a:fillRect/>
        </a:stretch>
      </xdr:blipFill>
      <xdr:spPr>
        <a:xfrm>
          <a:off x="271053" y="171450"/>
          <a:ext cx="2053047" cy="1489710"/>
        </a:xfrm>
        <a:prstGeom prst="rect">
          <a:avLst/>
        </a:prstGeom>
      </xdr:spPr>
    </xdr:pic>
    <xdr:clientData/>
  </xdr:twoCellAnchor>
  <xdr:twoCellAnchor editAs="absolute">
    <xdr:from>
      <xdr:col>0</xdr:col>
      <xdr:colOff>160020</xdr:colOff>
      <xdr:row>5</xdr:row>
      <xdr:rowOff>7754</xdr:rowOff>
    </xdr:from>
    <xdr:to>
      <xdr:col>0</xdr:col>
      <xdr:colOff>2156460</xdr:colOff>
      <xdr:row>25</xdr:row>
      <xdr:rowOff>95250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Data da Venda_mes_ano">
              <a:extLst>
                <a:ext uri="{FF2B5EF4-FFF2-40B4-BE49-F238E27FC236}">
                  <a16:creationId xmlns:a16="http://schemas.microsoft.com/office/drawing/2014/main" id="{F104A6FA-E82D-4A8C-AFA3-2800DAC3EB4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ata da Venda_mes_an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0020" y="1844174"/>
              <a:ext cx="1996440" cy="43546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0</xdr:col>
      <xdr:colOff>2785110</xdr:colOff>
      <xdr:row>4</xdr:row>
      <xdr:rowOff>53340</xdr:rowOff>
    </xdr:from>
    <xdr:to>
      <xdr:col>7</xdr:col>
      <xdr:colOff>659130</xdr:colOff>
      <xdr:row>15</xdr:row>
      <xdr:rowOff>190500</xdr:rowOff>
    </xdr:to>
    <xdr:grpSp>
      <xdr:nvGrpSpPr>
        <xdr:cNvPr id="7" name="Agrupar 6">
          <a:extLst>
            <a:ext uri="{FF2B5EF4-FFF2-40B4-BE49-F238E27FC236}">
              <a16:creationId xmlns:a16="http://schemas.microsoft.com/office/drawing/2014/main" id="{50F59D32-BD79-49A4-BA98-571B567EE608}"/>
            </a:ext>
          </a:extLst>
        </xdr:cNvPr>
        <xdr:cNvGrpSpPr/>
      </xdr:nvGrpSpPr>
      <xdr:grpSpPr>
        <a:xfrm>
          <a:off x="2785110" y="1676400"/>
          <a:ext cx="4686300" cy="2484120"/>
          <a:chOff x="2785110" y="1866900"/>
          <a:chExt cx="4686300" cy="2484120"/>
        </a:xfrm>
      </xdr:grpSpPr>
      <xdr:sp macro="" textlink="Cálculos!E9">
        <xdr:nvSpPr>
          <xdr:cNvPr id="15" name="Retângulo: Cantos Diagonais Arredondados 14">
            <a:extLst>
              <a:ext uri="{FF2B5EF4-FFF2-40B4-BE49-F238E27FC236}">
                <a16:creationId xmlns:a16="http://schemas.microsoft.com/office/drawing/2014/main" id="{DCCCC772-972F-B4FE-73EB-CAE1DA0CCF85}"/>
              </a:ext>
            </a:extLst>
          </xdr:cNvPr>
          <xdr:cNvSpPr/>
        </xdr:nvSpPr>
        <xdr:spPr>
          <a:xfrm>
            <a:off x="2785110" y="3177540"/>
            <a:ext cx="4686300" cy="1173480"/>
          </a:xfrm>
          <a:prstGeom prst="round2DiagRect">
            <a:avLst/>
          </a:prstGeom>
          <a:solidFill>
            <a:schemeClr val="tx2">
              <a:lumMod val="50000"/>
              <a:lumOff val="50000"/>
            </a:schemeClr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B58F257E-55BF-4CCB-B7FA-3A80A20C4FA8}" type="TxLink">
              <a:rPr lang="en-US" sz="3600" b="0" i="0" u="none" strike="noStrike">
                <a:solidFill>
                  <a:schemeClr val="tx2">
                    <a:lumMod val="90000"/>
                    <a:lumOff val="10000"/>
                  </a:schemeClr>
                </a:solidFill>
                <a:latin typeface="Arial"/>
                <a:cs typeface="Arial"/>
              </a:rPr>
              <a:pPr algn="ctr"/>
              <a:t> R$ 94.211,50 </a:t>
            </a:fld>
            <a:endParaRPr lang="pt-BR" sz="3600">
              <a:solidFill>
                <a:schemeClr val="tx2">
                  <a:lumMod val="90000"/>
                  <a:lumOff val="10000"/>
                </a:schemeClr>
              </a:solidFill>
            </a:endParaRPr>
          </a:p>
        </xdr:txBody>
      </xdr:sp>
      <xdr:grpSp>
        <xdr:nvGrpSpPr>
          <xdr:cNvPr id="23" name="Agrupar 22">
            <a:extLst>
              <a:ext uri="{FF2B5EF4-FFF2-40B4-BE49-F238E27FC236}">
                <a16:creationId xmlns:a16="http://schemas.microsoft.com/office/drawing/2014/main" id="{0DDF45F6-5AEF-30FD-BB3B-B59FCC3CDBAB}"/>
              </a:ext>
            </a:extLst>
          </xdr:cNvPr>
          <xdr:cNvGrpSpPr/>
        </xdr:nvGrpSpPr>
        <xdr:grpSpPr>
          <a:xfrm>
            <a:off x="2830830" y="1866900"/>
            <a:ext cx="4640580" cy="1158240"/>
            <a:chOff x="3078480" y="1722120"/>
            <a:chExt cx="4640580" cy="1158240"/>
          </a:xfrm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grpSpPr>
        <xdr:sp macro="" textlink="">
          <xdr:nvSpPr>
            <xdr:cNvPr id="22" name="Retângulo: Único Canto Arredondado 21">
              <a:extLst>
                <a:ext uri="{FF2B5EF4-FFF2-40B4-BE49-F238E27FC236}">
                  <a16:creationId xmlns:a16="http://schemas.microsoft.com/office/drawing/2014/main" id="{2D02BC73-ACD2-D788-1214-31DE900CE343}"/>
                </a:ext>
              </a:extLst>
            </xdr:cNvPr>
            <xdr:cNvSpPr/>
          </xdr:nvSpPr>
          <xdr:spPr>
            <a:xfrm>
              <a:off x="3078480" y="1722120"/>
              <a:ext cx="4640580" cy="1158240"/>
            </a:xfrm>
            <a:prstGeom prst="round1Rect">
              <a:avLst/>
            </a:prstGeom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pt-BR" sz="2400"/>
                <a:t>                           RECEITA</a:t>
              </a:r>
              <a:r>
                <a:rPr lang="pt-BR" sz="2400" baseline="0"/>
                <a:t> EM </a:t>
              </a:r>
              <a:r>
                <a:rPr lang="pt-BR" sz="2400"/>
                <a:t>VENDAS</a:t>
              </a:r>
            </a:p>
          </xdr:txBody>
        </xdr:sp>
        <xdr:pic>
          <xdr:nvPicPr>
            <xdr:cNvPr id="20" name="Imagem 19">
              <a:extLst>
                <a:ext uri="{FF2B5EF4-FFF2-40B4-BE49-F238E27FC236}">
                  <a16:creationId xmlns:a16="http://schemas.microsoft.com/office/drawing/2014/main" id="{6BCCA229-FA1F-48D1-B5BD-EAA8290428F3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3154680" y="1798108"/>
              <a:ext cx="1470660" cy="1021291"/>
            </a:xfrm>
            <a:prstGeom prst="rect">
              <a:avLst/>
            </a:prstGeom>
            <a:ln>
              <a:noFill/>
            </a:ln>
          </xdr:spPr>
        </xdr:pic>
      </xdr:grpSp>
    </xdr:grpSp>
    <xdr:clientData/>
  </xdr:twoCellAnchor>
  <xdr:twoCellAnchor>
    <xdr:from>
      <xdr:col>0</xdr:col>
      <xdr:colOff>2727960</xdr:colOff>
      <xdr:row>19</xdr:row>
      <xdr:rowOff>68580</xdr:rowOff>
    </xdr:from>
    <xdr:to>
      <xdr:col>8</xdr:col>
      <xdr:colOff>0</xdr:colOff>
      <xdr:row>37</xdr:row>
      <xdr:rowOff>144780</xdr:rowOff>
    </xdr:to>
    <xdr:grpSp>
      <xdr:nvGrpSpPr>
        <xdr:cNvPr id="8" name="Agrupar 7">
          <a:extLst>
            <a:ext uri="{FF2B5EF4-FFF2-40B4-BE49-F238E27FC236}">
              <a16:creationId xmlns:a16="http://schemas.microsoft.com/office/drawing/2014/main" id="{415A54AC-6649-AC63-1EA6-8D7C509FFAED}"/>
            </a:ext>
          </a:extLst>
        </xdr:cNvPr>
        <xdr:cNvGrpSpPr/>
      </xdr:nvGrpSpPr>
      <xdr:grpSpPr>
        <a:xfrm>
          <a:off x="2727960" y="4892040"/>
          <a:ext cx="4754880" cy="3573780"/>
          <a:chOff x="8511540" y="1866900"/>
          <a:chExt cx="4754880" cy="3573780"/>
        </a:xfrm>
      </xdr:grpSpPr>
      <xdr:graphicFrame macro="">
        <xdr:nvGraphicFramePr>
          <xdr:cNvPr id="11" name="Gráfico 10">
            <a:extLst>
              <a:ext uri="{FF2B5EF4-FFF2-40B4-BE49-F238E27FC236}">
                <a16:creationId xmlns:a16="http://schemas.microsoft.com/office/drawing/2014/main" id="{9441A306-106D-4F35-85A6-84EBABFB32A6}"/>
              </a:ext>
            </a:extLst>
          </xdr:cNvPr>
          <xdr:cNvGraphicFramePr>
            <a:graphicFrameLocks/>
          </xdr:cNvGraphicFramePr>
        </xdr:nvGraphicFramePr>
        <xdr:xfrm>
          <a:off x="8511540" y="3131820"/>
          <a:ext cx="4739640" cy="230886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grpSp>
        <xdr:nvGrpSpPr>
          <xdr:cNvPr id="26" name="Agrupar 25">
            <a:extLst>
              <a:ext uri="{FF2B5EF4-FFF2-40B4-BE49-F238E27FC236}">
                <a16:creationId xmlns:a16="http://schemas.microsoft.com/office/drawing/2014/main" id="{8809B0E2-BA75-A151-1C67-F21660241626}"/>
              </a:ext>
            </a:extLst>
          </xdr:cNvPr>
          <xdr:cNvGrpSpPr/>
        </xdr:nvGrpSpPr>
        <xdr:grpSpPr>
          <a:xfrm>
            <a:off x="8526780" y="1866900"/>
            <a:ext cx="4739640" cy="1158240"/>
            <a:chOff x="2362200" y="4175760"/>
            <a:chExt cx="4739640" cy="1158240"/>
          </a:xfrm>
        </xdr:grpSpPr>
        <xdr:sp macro="" textlink="">
          <xdr:nvSpPr>
            <xdr:cNvPr id="18" name="Retângulo: Único Canto Arredondado 17">
              <a:extLst>
                <a:ext uri="{FF2B5EF4-FFF2-40B4-BE49-F238E27FC236}">
                  <a16:creationId xmlns:a16="http://schemas.microsoft.com/office/drawing/2014/main" id="{3F6C41BC-2C20-3BE5-50D5-5626D71D6D23}"/>
                </a:ext>
              </a:extLst>
            </xdr:cNvPr>
            <xdr:cNvSpPr/>
          </xdr:nvSpPr>
          <xdr:spPr>
            <a:xfrm>
              <a:off x="2362200" y="4175760"/>
              <a:ext cx="4739640" cy="1158240"/>
            </a:xfrm>
            <a:prstGeom prst="round1Rect">
              <a:avLst/>
            </a:prstGeom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pt-BR" sz="2400" baseline="0">
                  <a:latin typeface="Segoe UI" panose="020B0502040204020203" pitchFamily="34" charset="0"/>
                  <a:cs typeface="Segoe UI" panose="020B0502040204020203" pitchFamily="34" charset="0"/>
                </a:rPr>
                <a:t>             PAGAMENTOS</a:t>
              </a:r>
              <a:endParaRPr lang="pt-BR" sz="2400">
                <a:latin typeface="Segoe UI" panose="020B0502040204020203" pitchFamily="34" charset="0"/>
                <a:cs typeface="Segoe UI" panose="020B0502040204020203" pitchFamily="34" charset="0"/>
              </a:endParaRPr>
            </a:p>
          </xdr:txBody>
        </xdr:sp>
        <xdr:pic>
          <xdr:nvPicPr>
            <xdr:cNvPr id="17" name="Imagem 16">
              <a:extLst>
                <a:ext uri="{FF2B5EF4-FFF2-40B4-BE49-F238E27FC236}">
                  <a16:creationId xmlns:a16="http://schemas.microsoft.com/office/drawing/2014/main" id="{8039BC85-0974-47C4-A3F5-F18F3915F24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2446020" y="4244849"/>
              <a:ext cx="1074420" cy="1020063"/>
            </a:xfrm>
            <a:prstGeom prst="rect">
              <a:avLst/>
            </a:prstGeom>
            <a:ln>
              <a:noFill/>
            </a:ln>
          </xdr:spPr>
        </xdr:pic>
      </xdr:grpSp>
    </xdr:grpSp>
    <xdr:clientData/>
  </xdr:twoCellAnchor>
  <xdr:twoCellAnchor>
    <xdr:from>
      <xdr:col>9</xdr:col>
      <xdr:colOff>327660</xdr:colOff>
      <xdr:row>4</xdr:row>
      <xdr:rowOff>53340</xdr:rowOff>
    </xdr:from>
    <xdr:to>
      <xdr:col>16</xdr:col>
      <xdr:colOff>320040</xdr:colOff>
      <xdr:row>16</xdr:row>
      <xdr:rowOff>0</xdr:rowOff>
    </xdr:to>
    <xdr:grpSp>
      <xdr:nvGrpSpPr>
        <xdr:cNvPr id="10" name="Agrupar 9">
          <a:extLst>
            <a:ext uri="{FF2B5EF4-FFF2-40B4-BE49-F238E27FC236}">
              <a16:creationId xmlns:a16="http://schemas.microsoft.com/office/drawing/2014/main" id="{8177647A-5604-3C0D-922C-D0297D8AE5A5}"/>
            </a:ext>
          </a:extLst>
        </xdr:cNvPr>
        <xdr:cNvGrpSpPr/>
      </xdr:nvGrpSpPr>
      <xdr:grpSpPr>
        <a:xfrm>
          <a:off x="8481060" y="1676400"/>
          <a:ext cx="4686300" cy="2506980"/>
          <a:chOff x="2788920" y="4892040"/>
          <a:chExt cx="4686300" cy="2506980"/>
        </a:xfrm>
      </xdr:grpSpPr>
      <xdr:grpSp>
        <xdr:nvGrpSpPr>
          <xdr:cNvPr id="3" name="Agrupar 2">
            <a:extLst>
              <a:ext uri="{FF2B5EF4-FFF2-40B4-BE49-F238E27FC236}">
                <a16:creationId xmlns:a16="http://schemas.microsoft.com/office/drawing/2014/main" id="{A1F5318E-2A5A-2DB6-7B9C-2CCBEB509B97}"/>
              </a:ext>
            </a:extLst>
          </xdr:cNvPr>
          <xdr:cNvGrpSpPr/>
        </xdr:nvGrpSpPr>
        <xdr:grpSpPr>
          <a:xfrm>
            <a:off x="2804160" y="4892040"/>
            <a:ext cx="4671060" cy="1158240"/>
            <a:chOff x="2853690" y="5806440"/>
            <a:chExt cx="4640580" cy="1158240"/>
          </a:xfrm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grpSpPr>
        <xdr:sp macro="" textlink="">
          <xdr:nvSpPr>
            <xdr:cNvPr id="30" name="Retângulo: Único Canto Arredondado 29">
              <a:extLst>
                <a:ext uri="{FF2B5EF4-FFF2-40B4-BE49-F238E27FC236}">
                  <a16:creationId xmlns:a16="http://schemas.microsoft.com/office/drawing/2014/main" id="{FEC7DF69-DEBD-45DC-858A-5FB4C94102BD}"/>
                </a:ext>
              </a:extLst>
            </xdr:cNvPr>
            <xdr:cNvSpPr/>
          </xdr:nvSpPr>
          <xdr:spPr>
            <a:xfrm>
              <a:off x="2853690" y="5806440"/>
              <a:ext cx="4640580" cy="1158240"/>
            </a:xfrm>
            <a:prstGeom prst="round1Rect">
              <a:avLst/>
            </a:prstGeom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pt-BR" sz="2400"/>
                <a:t>                    QUANTIDADES</a:t>
              </a:r>
              <a:r>
                <a:rPr lang="pt-BR" sz="2400" baseline="0"/>
                <a:t> VENDIDAS</a:t>
              </a:r>
              <a:endParaRPr lang="pt-BR" sz="2400"/>
            </a:p>
          </xdr:txBody>
        </xdr:sp>
        <xdr:pic>
          <xdr:nvPicPr>
            <xdr:cNvPr id="2" name="Imagem 1">
              <a:extLst>
                <a:ext uri="{FF2B5EF4-FFF2-40B4-BE49-F238E27FC236}">
                  <a16:creationId xmlns:a16="http://schemas.microsoft.com/office/drawing/2014/main" id="{13D1B4EF-FF33-4478-902B-991A950D89CD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2948940" y="5894070"/>
              <a:ext cx="1111573" cy="982980"/>
            </a:xfrm>
            <a:prstGeom prst="rect">
              <a:avLst/>
            </a:prstGeom>
            <a:ln>
              <a:noFill/>
            </a:ln>
          </xdr:spPr>
        </xdr:pic>
      </xdr:grpSp>
      <xdr:sp macro="" textlink="Cálculos!E19">
        <xdr:nvSpPr>
          <xdr:cNvPr id="5" name="Retângulo: Cantos Diagonais Arredondados 4">
            <a:extLst>
              <a:ext uri="{FF2B5EF4-FFF2-40B4-BE49-F238E27FC236}">
                <a16:creationId xmlns:a16="http://schemas.microsoft.com/office/drawing/2014/main" id="{1E39753F-1BFA-412A-BDE0-03BE42958568}"/>
              </a:ext>
            </a:extLst>
          </xdr:cNvPr>
          <xdr:cNvSpPr/>
        </xdr:nvSpPr>
        <xdr:spPr>
          <a:xfrm>
            <a:off x="2788920" y="6225540"/>
            <a:ext cx="4686300" cy="1173480"/>
          </a:xfrm>
          <a:prstGeom prst="round2DiagRect">
            <a:avLst/>
          </a:prstGeom>
          <a:solidFill>
            <a:schemeClr val="tx2">
              <a:lumMod val="50000"/>
              <a:lumOff val="50000"/>
            </a:schemeClr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D844839C-3A72-4B28-BD4D-AED1F6025A9B}" type="TxLink">
              <a:rPr lang="en-US" sz="3600" b="0" i="0" u="none" strike="noStrike">
                <a:solidFill>
                  <a:schemeClr val="tx2">
                    <a:lumMod val="90000"/>
                    <a:lumOff val="10000"/>
                  </a:schemeClr>
                </a:solidFill>
                <a:latin typeface="Arial"/>
                <a:cs typeface="Arial"/>
              </a:rPr>
              <a:pPr algn="ctr"/>
              <a:t>1227</a:t>
            </a:fld>
            <a:endParaRPr lang="en-US" sz="8800">
              <a:solidFill>
                <a:schemeClr val="tx2">
                  <a:lumMod val="90000"/>
                  <a:lumOff val="10000"/>
                </a:schemeClr>
              </a:solidFill>
            </a:endParaRPr>
          </a:p>
        </xdr:txBody>
      </xdr:sp>
    </xdr:grpSp>
    <xdr:clientData/>
  </xdr:twoCellAnchor>
  <xdr:twoCellAnchor>
    <xdr:from>
      <xdr:col>9</xdr:col>
      <xdr:colOff>299085</xdr:colOff>
      <xdr:row>19</xdr:row>
      <xdr:rowOff>68580</xdr:rowOff>
    </xdr:from>
    <xdr:to>
      <xdr:col>16</xdr:col>
      <xdr:colOff>320040</xdr:colOff>
      <xdr:row>37</xdr:row>
      <xdr:rowOff>106680</xdr:rowOff>
    </xdr:to>
    <xdr:grpSp>
      <xdr:nvGrpSpPr>
        <xdr:cNvPr id="4" name="Agrupar 3">
          <a:extLst>
            <a:ext uri="{FF2B5EF4-FFF2-40B4-BE49-F238E27FC236}">
              <a16:creationId xmlns:a16="http://schemas.microsoft.com/office/drawing/2014/main" id="{CD0D1749-5D9C-F610-F431-22D71A9E296B}"/>
            </a:ext>
          </a:extLst>
        </xdr:cNvPr>
        <xdr:cNvGrpSpPr/>
      </xdr:nvGrpSpPr>
      <xdr:grpSpPr>
        <a:xfrm>
          <a:off x="8452485" y="4892040"/>
          <a:ext cx="4714875" cy="3535680"/>
          <a:chOff x="8452485" y="4892040"/>
          <a:chExt cx="4714875" cy="3535680"/>
        </a:xfrm>
      </xdr:grpSpPr>
      <xdr:grpSp>
        <xdr:nvGrpSpPr>
          <xdr:cNvPr id="34" name="Agrupar 33">
            <a:extLst>
              <a:ext uri="{FF2B5EF4-FFF2-40B4-BE49-F238E27FC236}">
                <a16:creationId xmlns:a16="http://schemas.microsoft.com/office/drawing/2014/main" id="{09815319-C306-2F3C-34AD-BF8A3CB0E17F}"/>
              </a:ext>
            </a:extLst>
          </xdr:cNvPr>
          <xdr:cNvGrpSpPr/>
        </xdr:nvGrpSpPr>
        <xdr:grpSpPr>
          <a:xfrm>
            <a:off x="8496462" y="4892040"/>
            <a:ext cx="4670898" cy="1160175"/>
            <a:chOff x="8467638" y="4993005"/>
            <a:chExt cx="4644477" cy="1137117"/>
          </a:xfrm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grpSpPr>
        <xdr:sp macro="" textlink="">
          <xdr:nvSpPr>
            <xdr:cNvPr id="19" name="Retângulo: Único Canto Arredondado 18">
              <a:extLst>
                <a:ext uri="{FF2B5EF4-FFF2-40B4-BE49-F238E27FC236}">
                  <a16:creationId xmlns:a16="http://schemas.microsoft.com/office/drawing/2014/main" id="{A8A49B2D-A03C-EFF8-265A-B61F906E653D}"/>
                </a:ext>
              </a:extLst>
            </xdr:cNvPr>
            <xdr:cNvSpPr/>
          </xdr:nvSpPr>
          <xdr:spPr>
            <a:xfrm>
              <a:off x="8467638" y="4993005"/>
              <a:ext cx="4644477" cy="1137117"/>
            </a:xfrm>
            <a:prstGeom prst="round1Rect">
              <a:avLst/>
            </a:prstGeom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pt-BR" sz="2400"/>
                <a:t>                    RANKING LIVROS</a:t>
              </a:r>
            </a:p>
          </xdr:txBody>
        </xdr:sp>
        <xdr:pic>
          <xdr:nvPicPr>
            <xdr:cNvPr id="24" name="Imagem 23">
              <a:extLst>
                <a:ext uri="{FF2B5EF4-FFF2-40B4-BE49-F238E27FC236}">
                  <a16:creationId xmlns:a16="http://schemas.microsoft.com/office/drawing/2014/main" id="{43EFB7C6-56D2-43F2-8497-87EAE93C8FF7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8572500" y="5094838"/>
              <a:ext cx="1244600" cy="933450"/>
            </a:xfrm>
            <a:prstGeom prst="rect">
              <a:avLst/>
            </a:prstGeom>
          </xdr:spPr>
        </xdr:pic>
      </xdr:grpSp>
      <xdr:sp macro="" textlink="Cálculos!F33">
        <xdr:nvSpPr>
          <xdr:cNvPr id="16" name="Retângulo: Cantos Diagonais Arredondados 15">
            <a:extLst>
              <a:ext uri="{FF2B5EF4-FFF2-40B4-BE49-F238E27FC236}">
                <a16:creationId xmlns:a16="http://schemas.microsoft.com/office/drawing/2014/main" id="{F527F03C-6BBC-D0C9-911D-5B3E57DE75D5}"/>
              </a:ext>
            </a:extLst>
          </xdr:cNvPr>
          <xdr:cNvSpPr/>
        </xdr:nvSpPr>
        <xdr:spPr>
          <a:xfrm>
            <a:off x="8452485" y="6296015"/>
            <a:ext cx="4699548" cy="576802"/>
          </a:xfrm>
          <a:prstGeom prst="round2DiagRect">
            <a:avLst/>
          </a:prstGeom>
          <a:solidFill>
            <a:schemeClr val="tx2">
              <a:lumMod val="50000"/>
              <a:lumOff val="50000"/>
            </a:schemeClr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l"/>
            <a:fld id="{95DFB03C-0087-4781-8220-B7CBD7344C36}" type="TxLink">
              <a:rPr lang="en-US" sz="1800" b="0" i="0" u="none" strike="noStrike">
                <a:solidFill>
                  <a:schemeClr val="tx2">
                    <a:lumMod val="90000"/>
                    <a:lumOff val="10000"/>
                  </a:schemeClr>
                </a:solidFill>
                <a:latin typeface="Arial"/>
                <a:cs typeface="Arial"/>
              </a:rPr>
              <a:pPr algn="l"/>
              <a:t>Eu, Robô</a:t>
            </a:fld>
            <a:endParaRPr lang="en-US" sz="1800" b="0" i="0" u="none" strike="noStrike">
              <a:solidFill>
                <a:schemeClr val="tx2">
                  <a:lumMod val="90000"/>
                  <a:lumOff val="10000"/>
                </a:schemeClr>
              </a:solidFill>
              <a:latin typeface="Arial"/>
              <a:cs typeface="Arial"/>
            </a:endParaRPr>
          </a:p>
        </xdr:txBody>
      </xdr:sp>
      <xdr:sp macro="" textlink="Cálculos!F34">
        <xdr:nvSpPr>
          <xdr:cNvPr id="40" name="Retângulo: Cantos Diagonais Arredondados 39">
            <a:extLst>
              <a:ext uri="{FF2B5EF4-FFF2-40B4-BE49-F238E27FC236}">
                <a16:creationId xmlns:a16="http://schemas.microsoft.com/office/drawing/2014/main" id="{3B947F64-8AA2-42FB-B44E-0665A8D5D4F8}"/>
              </a:ext>
            </a:extLst>
          </xdr:cNvPr>
          <xdr:cNvSpPr/>
        </xdr:nvSpPr>
        <xdr:spPr>
          <a:xfrm>
            <a:off x="8452485" y="7083185"/>
            <a:ext cx="4699548" cy="576802"/>
          </a:xfrm>
          <a:prstGeom prst="round2DiagRect">
            <a:avLst/>
          </a:prstGeom>
          <a:solidFill>
            <a:schemeClr val="tx2">
              <a:lumMod val="25000"/>
              <a:lumOff val="75000"/>
            </a:schemeClr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l"/>
            <a:fld id="{AD2DA034-E5B3-4E8B-958E-A64623E445B6}" type="TxLink">
              <a:rPr lang="en-US" sz="1800" b="0" i="0" u="none" strike="noStrike">
                <a:solidFill>
                  <a:schemeClr val="tx2">
                    <a:lumMod val="90000"/>
                    <a:lumOff val="10000"/>
                  </a:schemeClr>
                </a:solidFill>
                <a:latin typeface="Arial"/>
                <a:cs typeface="Arial"/>
              </a:rPr>
              <a:pPr algn="l"/>
              <a:t>As Aventuras de Sherlock Holmes</a:t>
            </a:fld>
            <a:endParaRPr lang="en-US" sz="1800" b="0" i="0" u="none" strike="noStrike">
              <a:solidFill>
                <a:schemeClr val="tx2">
                  <a:lumMod val="90000"/>
                  <a:lumOff val="10000"/>
                </a:schemeClr>
              </a:solidFill>
              <a:latin typeface="Arial"/>
              <a:cs typeface="Arial"/>
            </a:endParaRPr>
          </a:p>
        </xdr:txBody>
      </xdr:sp>
      <xdr:sp macro="" textlink="Cálculos!F35">
        <xdr:nvSpPr>
          <xdr:cNvPr id="41" name="Retângulo: Cantos Diagonais Arredondados 40">
            <a:extLst>
              <a:ext uri="{FF2B5EF4-FFF2-40B4-BE49-F238E27FC236}">
                <a16:creationId xmlns:a16="http://schemas.microsoft.com/office/drawing/2014/main" id="{2BCEAADD-3FA1-489A-BF91-FF286494453A}"/>
              </a:ext>
            </a:extLst>
          </xdr:cNvPr>
          <xdr:cNvSpPr/>
        </xdr:nvSpPr>
        <xdr:spPr>
          <a:xfrm>
            <a:off x="8452485" y="7850918"/>
            <a:ext cx="4699548" cy="576802"/>
          </a:xfrm>
          <a:prstGeom prst="round2DiagRect">
            <a:avLst/>
          </a:prstGeom>
          <a:solidFill>
            <a:schemeClr val="tx2">
              <a:lumMod val="10000"/>
              <a:lumOff val="90000"/>
            </a:schemeClr>
          </a:solidFill>
          <a:ln>
            <a:noFill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l"/>
            <a:fld id="{68DD27DF-F320-4ED7-92BC-AAE146247AF6}" type="TxLink">
              <a:rPr lang="en-US" sz="1800" b="0" i="0" u="none" strike="noStrike">
                <a:solidFill>
                  <a:schemeClr val="tx2">
                    <a:lumMod val="90000"/>
                    <a:lumOff val="10000"/>
                  </a:schemeClr>
                </a:solidFill>
                <a:latin typeface="Arial"/>
                <a:cs typeface="Arial"/>
              </a:rPr>
              <a:pPr algn="l"/>
              <a:t>O Velho e o Mar</a:t>
            </a:fld>
            <a:endParaRPr lang="en-US" sz="1800" b="0" i="0" u="none" strike="noStrike">
              <a:solidFill>
                <a:schemeClr val="tx2">
                  <a:lumMod val="90000"/>
                  <a:lumOff val="10000"/>
                </a:schemeClr>
              </a:solidFill>
              <a:latin typeface="Arial"/>
              <a:cs typeface="Arial"/>
            </a:endParaRPr>
          </a:p>
        </xdr:txBody>
      </xdr:sp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ogo Marques" refreshedDate="45988.504233449072" backgroundQuery="1" createdVersion="8" refreshedVersion="8" minRefreshableVersion="3" recordCount="0" supportSubquery="1" supportAdvancedDrill="1" xr:uid="{60B2E73F-49AF-4D9E-9728-387CA05E7A8E}">
  <cacheSource type="external" connectionId="2"/>
  <cacheFields count="3">
    <cacheField name="[dados_vendas_livros__2].[Título do Livro].[Título do Livro]" caption="Título do Livro" numFmtId="0" hierarchy="2" level="1">
      <sharedItems containsSemiMixedTypes="0" containsNonDate="0" containsString="0"/>
    </cacheField>
    <cacheField name="[Measures].[Soma de Quantidade Vendida]" caption="Soma de Quantidade Vendida" numFmtId="0" hierarchy="11" level="32767"/>
    <cacheField name="[dados_vendas_livros__2].[Data da Venda_mes_ano].[Data da Venda_mes_ano]" caption="Data da Venda_mes_ano" numFmtId="0" hierarchy="1" level="1">
      <sharedItems count="5">
        <s v="abr/2025"/>
        <s v="ago/2025"/>
        <s v="jun/2025"/>
        <s v="mar/2025"/>
        <s v="nov/2025"/>
      </sharedItems>
    </cacheField>
  </cacheFields>
  <cacheHierarchies count="12">
    <cacheHierarchy uniqueName="[dados_vendas_livros__2].[Data da Venda]" caption="Data da Venda" attribute="1" time="1" defaultMemberUniqueName="[dados_vendas_livros__2].[Data da Venda].[All]" allUniqueName="[dados_vendas_livros__2].[Data da Venda].[All]" dimensionUniqueName="[dados_vendas_livros__2]" displayFolder="" count="0" memberValueDatatype="7" unbalanced="0"/>
    <cacheHierarchy uniqueName="[dados_vendas_livros__2].[Data da Venda_mes_ano]" caption="Data da Venda_mes_ano" attribute="1" defaultMemberUniqueName="[dados_vendas_livros__2].[Data da Venda_mes_ano].[All]" allUniqueName="[dados_vendas_livros__2].[Data da Venda_mes_ano].[All]" dimensionUniqueName="[dados_vendas_livros__2]" displayFolder="" count="2" memberValueDatatype="130" unbalanced="0">
      <fieldsUsage count="2">
        <fieldUsage x="-1"/>
        <fieldUsage x="2"/>
      </fieldsUsage>
    </cacheHierarchy>
    <cacheHierarchy uniqueName="[dados_vendas_livros__2].[Título do Livro]" caption="Título do Livro" attribute="1" defaultMemberUniqueName="[dados_vendas_livros__2].[Título do Livro].[All]" allUniqueName="[dados_vendas_livros__2].[Título do Livro].[All]" dimensionUniqueName="[dados_vendas_livros__2]" displayFolder="" count="2" memberValueDatatype="130" unbalanced="0">
      <fieldsUsage count="2">
        <fieldUsage x="-1"/>
        <fieldUsage x="0"/>
      </fieldsUsage>
    </cacheHierarchy>
    <cacheHierarchy uniqueName="[dados_vendas_livros__2].[Autor]" caption="Autor" attribute="1" defaultMemberUniqueName="[dados_vendas_livros__2].[Autor].[All]" allUniqueName="[dados_vendas_livros__2].[Autor].[All]" dimensionUniqueName="[dados_vendas_livros__2]" displayFolder="" count="0" memberValueDatatype="130" unbalanced="0"/>
    <cacheHierarchy uniqueName="[dados_vendas_livros__2].[Nome do Cliente]" caption="Nome do Cliente" attribute="1" defaultMemberUniqueName="[dados_vendas_livros__2].[Nome do Cliente].[All]" allUniqueName="[dados_vendas_livros__2].[Nome do Cliente].[All]" dimensionUniqueName="[dados_vendas_livros__2]" displayFolder="" count="0" memberValueDatatype="130" unbalanced="0"/>
    <cacheHierarchy uniqueName="[dados_vendas_livros__2].[Quantidade Vendida]" caption="Quantidade Vendida" attribute="1" defaultMemberUniqueName="[dados_vendas_livros__2].[Quantidade Vendida].[All]" allUniqueName="[dados_vendas_livros__2].[Quantidade Vendida].[All]" dimensionUniqueName="[dados_vendas_livros__2]" displayFolder="" count="0" memberValueDatatype="20" unbalanced="0"/>
    <cacheHierarchy uniqueName="[dados_vendas_livros__2].[Valor unitário]" caption="Valor unitário" attribute="1" defaultMemberUniqueName="[dados_vendas_livros__2].[Valor unitário].[All]" allUniqueName="[dados_vendas_livros__2].[Valor unitário].[All]" dimensionUniqueName="[dados_vendas_livros__2]" displayFolder="" count="0" memberValueDatatype="5" unbalanced="0"/>
    <cacheHierarchy uniqueName="[dados_vendas_livros__2].[Valor Total]" caption="Valor Total" attribute="1" defaultMemberUniqueName="[dados_vendas_livros__2].[Valor Total].[All]" allUniqueName="[dados_vendas_livros__2].[Valor Total].[All]" dimensionUniqueName="[dados_vendas_livros__2]" displayFolder="" count="0" memberValueDatatype="5" unbalanced="0"/>
    <cacheHierarchy uniqueName="[dados_vendas_livros__2].[Forma de Pagamento]" caption="Forma de Pagamento" attribute="1" defaultMemberUniqueName="[dados_vendas_livros__2].[Forma de Pagamento].[All]" allUniqueName="[dados_vendas_livros__2].[Forma de Pagamento].[All]" dimensionUniqueName="[dados_vendas_livros__2]" displayFolder="" count="0" memberValueDatatype="130" unbalanced="0"/>
    <cacheHierarchy uniqueName="[Measures].[__XL_Count dados_vendas_livros__2]" caption="__XL_Count dados_vendas_livros__2" measure="1" displayFolder="" measureGroup="dados_vendas_livros__2" count="0" hidden="1"/>
    <cacheHierarchy uniqueName="[Measures].[__No measures defined]" caption="__No measures defined" measure="1" displayFolder="" count="0" hidden="1"/>
    <cacheHierarchy uniqueName="[Measures].[Soma de Quantidade Vendida]" caption="Soma de Quantidade Vendida" measure="1" displayFolder="" measureGroup="dados_vendas_livros__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">
    <dimension name="dados_vendas_livros__2" uniqueName="[dados_vendas_livros__2]" caption="dados_vendas_livros__2"/>
    <dimension measure="1" name="Measures" uniqueName="[Measures]" caption="Measures"/>
  </dimensions>
  <measureGroups count="1">
    <measureGroup name="dados_vendas_livros__2" caption="dados_vendas_livros__2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Diogo Marques" refreshedDate="45988.686996064818" createdVersion="8" refreshedVersion="8" minRefreshableVersion="3" recordCount="100" xr:uid="{EA802ADC-19A3-4323-8BDC-93F8D30DAF5E}">
  <cacheSource type="worksheet">
    <worksheetSource name="dados_vendas_livros__2"/>
  </cacheSource>
  <cacheFields count="9">
    <cacheField name="Data da Venda" numFmtId="14">
      <sharedItems containsSemiMixedTypes="0" containsNonDate="0" containsDate="1" containsString="0" minDate="2024-11-27T00:00:00" maxDate="2025-11-14T00:00:00"/>
    </cacheField>
    <cacheField name="Data da Venda_mes_ano" numFmtId="164">
      <sharedItems count="13">
        <s v="nov/2024"/>
        <s v="dez/2024"/>
        <s v="jan/2025"/>
        <s v="fev/2025"/>
        <s v="mar/2025"/>
        <s v="abr/2025"/>
        <s v="mai/2025"/>
        <s v="jun/2025"/>
        <s v="jul/2025"/>
        <s v="ago/2025"/>
        <s v="set/2025"/>
        <s v="out/2025"/>
        <s v="nov/2025"/>
      </sharedItems>
    </cacheField>
    <cacheField name="Título do Livro" numFmtId="0">
      <sharedItems count="20">
        <s v="O Código Da Vinci"/>
        <s v="Ensaio sobre a Cegueira"/>
        <s v="Dom Casmurro"/>
        <s v="Eu, Robô"/>
        <s v="Cem Anos de Solidão"/>
        <s v="Grande Sertão: Veredas"/>
        <s v="O Alquimista"/>
        <s v="O Senhor dos Anéis"/>
        <s v="O Nome da Rosa"/>
        <s v="Macunaíma"/>
        <s v="Capitães da Areia"/>
        <s v="As Aventuras de Sherlock Holmes"/>
        <s v="A Revolução dos Bichos"/>
        <s v="O Hobbit"/>
        <s v="Orgulho e Preconceito"/>
        <s v="O Velho e o Mar"/>
        <s v="O Pequeno Príncipe"/>
        <s v="A Metamorfose"/>
        <s v="1984"/>
        <s v="Crime e Castigo"/>
      </sharedItems>
    </cacheField>
    <cacheField name="Autor" numFmtId="0">
      <sharedItems count="18">
        <s v="Dan Brown"/>
        <s v="José Saramago"/>
        <s v="Machado de Assis"/>
        <s v="Isaac Asimov"/>
        <s v="Gabriel García Márquez"/>
        <s v="João Guimarães Rosa"/>
        <s v="Paulo Coelho"/>
        <s v="J.R.R. Tolkien"/>
        <s v="Umberto Eco"/>
        <s v="Mário de Andrade"/>
        <s v="Jorge Amado"/>
        <s v="Arthur Conan Doyle"/>
        <s v="George Orwell"/>
        <s v="Jane Austen"/>
        <s v="Ernest Hemingway"/>
        <s v="Antoine de Saint-Exupéry"/>
        <s v="Franz Kafka"/>
        <s v="Fiódor Dostoiévski"/>
      </sharedItems>
    </cacheField>
    <cacheField name="Nome do Cliente" numFmtId="0">
      <sharedItems/>
    </cacheField>
    <cacheField name="Quantidade Vendida" numFmtId="0">
      <sharedItems containsSemiMixedTypes="0" containsString="0" containsNumber="1" containsInteger="1" minValue="1" maxValue="25"/>
    </cacheField>
    <cacheField name="Valor unitário" numFmtId="0">
      <sharedItems containsSemiMixedTypes="0" containsString="0" containsNumber="1" minValue="13.62" maxValue="1481.7"/>
    </cacheField>
    <cacheField name="Valor Total" numFmtId="0">
      <sharedItems containsSemiMixedTypes="0" containsString="0" containsNumber="1" minValue="327" maxValue="1497.5"/>
    </cacheField>
    <cacheField name="Forma de Pagamento" numFmtId="0">
      <sharedItems count="3">
        <s v="Débito"/>
        <s v="Pix"/>
        <s v="Crédito"/>
      </sharedItems>
    </cacheField>
  </cacheFields>
  <extLst>
    <ext xmlns:x14="http://schemas.microsoft.com/office/spreadsheetml/2009/9/main" uri="{725AE2AE-9491-48be-B2B4-4EB974FC3084}">
      <x14:pivotCacheDefinition pivotCacheId="122073788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">
  <r>
    <d v="2024-11-27T00:00:00"/>
    <x v="0"/>
    <x v="0"/>
    <x v="0"/>
    <s v="João Pereira"/>
    <n v="25"/>
    <n v="50.3"/>
    <n v="1257.5999999999999"/>
    <x v="0"/>
  </r>
  <r>
    <d v="2024-12-01T00:00:00"/>
    <x v="1"/>
    <x v="1"/>
    <x v="1"/>
    <s v="Carlos Souza"/>
    <n v="11"/>
    <n v="125.7"/>
    <n v="1382.7"/>
    <x v="1"/>
  </r>
  <r>
    <d v="2024-12-11T00:00:00"/>
    <x v="1"/>
    <x v="1"/>
    <x v="1"/>
    <s v="Emma Wilson"/>
    <n v="19"/>
    <n v="75.819999999999993"/>
    <n v="1440.6"/>
    <x v="2"/>
  </r>
  <r>
    <d v="2024-12-12T00:00:00"/>
    <x v="1"/>
    <x v="2"/>
    <x v="2"/>
    <s v="Michael Smith"/>
    <n v="2"/>
    <n v="736.45"/>
    <n v="1472.9"/>
    <x v="1"/>
  </r>
  <r>
    <d v="2024-12-17T00:00:00"/>
    <x v="1"/>
    <x v="3"/>
    <x v="3"/>
    <s v="Sophia Brown"/>
    <n v="7"/>
    <n v="53.23"/>
    <n v="372.6"/>
    <x v="1"/>
  </r>
  <r>
    <d v="2024-12-19T00:00:00"/>
    <x v="1"/>
    <x v="4"/>
    <x v="4"/>
    <s v="Carlos Souza"/>
    <n v="5"/>
    <n v="72.959999999999994"/>
    <n v="364.8"/>
    <x v="2"/>
  </r>
  <r>
    <d v="2024-12-29T00:00:00"/>
    <x v="1"/>
    <x v="5"/>
    <x v="5"/>
    <s v="David Taylor"/>
    <n v="20"/>
    <n v="74.88"/>
    <n v="1497.5"/>
    <x v="1"/>
  </r>
  <r>
    <d v="2025-01-02T00:00:00"/>
    <x v="2"/>
    <x v="6"/>
    <x v="6"/>
    <s v="Emily Johnson"/>
    <n v="8"/>
    <n v="177.91"/>
    <n v="1423.3"/>
    <x v="2"/>
  </r>
  <r>
    <d v="2025-01-04T00:00:00"/>
    <x v="2"/>
    <x v="6"/>
    <x v="6"/>
    <s v="Isabella Moore"/>
    <n v="2"/>
    <n v="200.8"/>
    <n v="401.6"/>
    <x v="1"/>
  </r>
  <r>
    <d v="2025-01-18T00:00:00"/>
    <x v="2"/>
    <x v="7"/>
    <x v="7"/>
    <s v="Michael Smith"/>
    <n v="6"/>
    <n v="237.58"/>
    <n v="1425.5"/>
    <x v="2"/>
  </r>
  <r>
    <d v="2025-01-18T00:00:00"/>
    <x v="2"/>
    <x v="0"/>
    <x v="0"/>
    <s v="Lucas Almeida"/>
    <n v="20"/>
    <n v="41.43"/>
    <n v="828.6"/>
    <x v="2"/>
  </r>
  <r>
    <d v="2025-01-19T00:00:00"/>
    <x v="2"/>
    <x v="1"/>
    <x v="1"/>
    <s v="Juliana Costa"/>
    <n v="14"/>
    <n v="30.3"/>
    <n v="424.2"/>
    <x v="0"/>
  </r>
  <r>
    <d v="2025-01-22T00:00:00"/>
    <x v="2"/>
    <x v="8"/>
    <x v="8"/>
    <s v="James Williams"/>
    <n v="25"/>
    <n v="14.96"/>
    <n v="374.1"/>
    <x v="1"/>
  </r>
  <r>
    <d v="2025-01-22T00:00:00"/>
    <x v="2"/>
    <x v="6"/>
    <x v="6"/>
    <s v="Sophia Brown"/>
    <n v="21"/>
    <n v="64.510000000000005"/>
    <n v="1354.7"/>
    <x v="1"/>
  </r>
  <r>
    <d v="2025-01-31T00:00:00"/>
    <x v="2"/>
    <x v="9"/>
    <x v="9"/>
    <s v="Emily Johnson"/>
    <n v="4"/>
    <n v="240.95"/>
    <n v="963.8"/>
    <x v="1"/>
  </r>
  <r>
    <d v="2025-02-02T00:00:00"/>
    <x v="3"/>
    <x v="10"/>
    <x v="10"/>
    <s v="Daniel Miller"/>
    <n v="21"/>
    <n v="66.45"/>
    <n v="1395.5"/>
    <x v="2"/>
  </r>
  <r>
    <d v="2025-02-04T00:00:00"/>
    <x v="3"/>
    <x v="11"/>
    <x v="11"/>
    <s v="Isabella Moore"/>
    <n v="7"/>
    <n v="160.04"/>
    <n v="1120.3"/>
    <x v="1"/>
  </r>
  <r>
    <d v="2025-02-13T00:00:00"/>
    <x v="3"/>
    <x v="7"/>
    <x v="7"/>
    <s v="Rafael Gomes"/>
    <n v="10"/>
    <n v="142.21"/>
    <n v="1422.1"/>
    <x v="2"/>
  </r>
  <r>
    <d v="2025-02-14T00:00:00"/>
    <x v="3"/>
    <x v="9"/>
    <x v="9"/>
    <s v="Carlos Souza"/>
    <n v="4"/>
    <n v="350.78"/>
    <n v="1403.1"/>
    <x v="2"/>
  </r>
  <r>
    <d v="2025-02-15T00:00:00"/>
    <x v="3"/>
    <x v="12"/>
    <x v="12"/>
    <s v="Ana Silva"/>
    <n v="15"/>
    <n v="65.98"/>
    <n v="989.7"/>
    <x v="2"/>
  </r>
  <r>
    <d v="2025-02-18T00:00:00"/>
    <x v="3"/>
    <x v="10"/>
    <x v="10"/>
    <s v="Emily Johnson"/>
    <n v="23"/>
    <n v="33.4"/>
    <n v="768.3"/>
    <x v="1"/>
  </r>
  <r>
    <d v="2025-02-19T00:00:00"/>
    <x v="3"/>
    <x v="13"/>
    <x v="7"/>
    <s v="Isabella Moore"/>
    <n v="24"/>
    <n v="27.68"/>
    <n v="664.2"/>
    <x v="0"/>
  </r>
  <r>
    <d v="2025-02-20T00:00:00"/>
    <x v="3"/>
    <x v="5"/>
    <x v="5"/>
    <s v="João Pereira"/>
    <n v="9"/>
    <n v="52"/>
    <n v="468"/>
    <x v="0"/>
  </r>
  <r>
    <d v="2025-02-21T00:00:00"/>
    <x v="3"/>
    <x v="10"/>
    <x v="10"/>
    <s v="Daniel Miller"/>
    <n v="12"/>
    <n v="48.77"/>
    <n v="585.20000000000005"/>
    <x v="1"/>
  </r>
  <r>
    <d v="2025-02-28T00:00:00"/>
    <x v="3"/>
    <x v="9"/>
    <x v="9"/>
    <s v="Beatriz Rocha"/>
    <n v="7"/>
    <n v="54.91"/>
    <n v="384.4"/>
    <x v="1"/>
  </r>
  <r>
    <d v="2025-03-04T00:00:00"/>
    <x v="4"/>
    <x v="14"/>
    <x v="13"/>
    <s v="Emily Johnson"/>
    <n v="1"/>
    <n v="423.7"/>
    <n v="423.7"/>
    <x v="0"/>
  </r>
  <r>
    <d v="2025-03-10T00:00:00"/>
    <x v="4"/>
    <x v="8"/>
    <x v="8"/>
    <s v="David Taylor"/>
    <n v="4"/>
    <n v="278.45"/>
    <n v="1113.8"/>
    <x v="0"/>
  </r>
  <r>
    <d v="2025-03-10T00:00:00"/>
    <x v="4"/>
    <x v="2"/>
    <x v="2"/>
    <s v="João Pereira"/>
    <n v="7"/>
    <n v="69.34"/>
    <n v="485.4"/>
    <x v="0"/>
  </r>
  <r>
    <d v="2025-03-12T00:00:00"/>
    <x v="4"/>
    <x v="4"/>
    <x v="4"/>
    <s v="Emma Wilson"/>
    <n v="2"/>
    <n v="619.54999999999995"/>
    <n v="1239.0999999999999"/>
    <x v="2"/>
  </r>
  <r>
    <d v="2025-03-13T00:00:00"/>
    <x v="4"/>
    <x v="2"/>
    <x v="2"/>
    <s v="Juliana Costa"/>
    <n v="12"/>
    <n v="87.14"/>
    <n v="1045.7"/>
    <x v="1"/>
  </r>
  <r>
    <d v="2025-03-19T00:00:00"/>
    <x v="4"/>
    <x v="7"/>
    <x v="7"/>
    <s v="Juliana Costa"/>
    <n v="18"/>
    <n v="65.91"/>
    <n v="1186.4000000000001"/>
    <x v="1"/>
  </r>
  <r>
    <d v="2025-03-22T00:00:00"/>
    <x v="4"/>
    <x v="9"/>
    <x v="9"/>
    <s v="Daniel Miller"/>
    <n v="22"/>
    <n v="33.58"/>
    <n v="738.8"/>
    <x v="0"/>
  </r>
  <r>
    <d v="2025-03-27T00:00:00"/>
    <x v="4"/>
    <x v="15"/>
    <x v="14"/>
    <s v="Sophia Brown"/>
    <n v="14"/>
    <n v="70.430000000000007"/>
    <n v="986"/>
    <x v="0"/>
  </r>
  <r>
    <d v="2025-03-27T00:00:00"/>
    <x v="4"/>
    <x v="2"/>
    <x v="2"/>
    <s v="Emma Wilson"/>
    <n v="24"/>
    <n v="59.89"/>
    <n v="1437.4"/>
    <x v="0"/>
  </r>
  <r>
    <d v="2025-03-28T00:00:00"/>
    <x v="4"/>
    <x v="12"/>
    <x v="12"/>
    <s v="Fernanda Lima"/>
    <n v="19"/>
    <n v="31.07"/>
    <n v="590.29999999999995"/>
    <x v="0"/>
  </r>
  <r>
    <d v="2025-04-09T00:00:00"/>
    <x v="5"/>
    <x v="1"/>
    <x v="1"/>
    <s v="Maria Oliveira"/>
    <n v="14"/>
    <n v="101.66"/>
    <n v="1423.3"/>
    <x v="1"/>
  </r>
  <r>
    <d v="2025-04-11T00:00:00"/>
    <x v="5"/>
    <x v="9"/>
    <x v="9"/>
    <s v="Emma Wilson"/>
    <n v="2"/>
    <n v="441.3"/>
    <n v="882.6"/>
    <x v="0"/>
  </r>
  <r>
    <d v="2025-04-12T00:00:00"/>
    <x v="5"/>
    <x v="12"/>
    <x v="12"/>
    <s v="Emma Wilson"/>
    <n v="2"/>
    <n v="332.65"/>
    <n v="665.3"/>
    <x v="2"/>
  </r>
  <r>
    <d v="2025-04-13T00:00:00"/>
    <x v="5"/>
    <x v="16"/>
    <x v="15"/>
    <s v="Rafael Gomes"/>
    <n v="24"/>
    <n v="21.4"/>
    <n v="513.5"/>
    <x v="1"/>
  </r>
  <r>
    <d v="2025-04-13T00:00:00"/>
    <x v="5"/>
    <x v="13"/>
    <x v="7"/>
    <s v="Rafael Gomes"/>
    <n v="20"/>
    <n v="73.42"/>
    <n v="1468.4"/>
    <x v="1"/>
  </r>
  <r>
    <d v="2025-04-15T00:00:00"/>
    <x v="5"/>
    <x v="14"/>
    <x v="13"/>
    <s v="Lucas Almeida"/>
    <n v="6"/>
    <n v="114.57"/>
    <n v="687.4"/>
    <x v="2"/>
  </r>
  <r>
    <d v="2025-04-18T00:00:00"/>
    <x v="5"/>
    <x v="14"/>
    <x v="13"/>
    <s v="David Taylor"/>
    <n v="15"/>
    <n v="95.11"/>
    <n v="1426.6"/>
    <x v="2"/>
  </r>
  <r>
    <d v="2025-04-22T00:00:00"/>
    <x v="5"/>
    <x v="17"/>
    <x v="16"/>
    <s v="Isabella Moore"/>
    <n v="12"/>
    <n v="79.52"/>
    <n v="954.3"/>
    <x v="0"/>
  </r>
  <r>
    <d v="2025-04-23T00:00:00"/>
    <x v="5"/>
    <x v="18"/>
    <x v="12"/>
    <s v="Daniel Miller"/>
    <n v="25"/>
    <n v="36.799999999999997"/>
    <n v="919.9"/>
    <x v="1"/>
  </r>
  <r>
    <d v="2025-04-28T00:00:00"/>
    <x v="5"/>
    <x v="18"/>
    <x v="12"/>
    <s v="David Taylor"/>
    <n v="13"/>
    <n v="85.74"/>
    <n v="1114.5999999999999"/>
    <x v="0"/>
  </r>
  <r>
    <d v="2025-05-07T00:00:00"/>
    <x v="6"/>
    <x v="11"/>
    <x v="11"/>
    <s v="Emma Wilson"/>
    <n v="24"/>
    <n v="13.62"/>
    <n v="327"/>
    <x v="2"/>
  </r>
  <r>
    <d v="2025-05-09T00:00:00"/>
    <x v="6"/>
    <x v="15"/>
    <x v="14"/>
    <s v="Pedro Santos"/>
    <n v="7"/>
    <n v="100.29"/>
    <n v="702"/>
    <x v="2"/>
  </r>
  <r>
    <d v="2025-05-21T00:00:00"/>
    <x v="6"/>
    <x v="19"/>
    <x v="17"/>
    <s v="Michael Smith"/>
    <n v="11"/>
    <n v="77.819999999999993"/>
    <n v="856"/>
    <x v="2"/>
  </r>
  <r>
    <d v="2025-05-22T00:00:00"/>
    <x v="6"/>
    <x v="17"/>
    <x v="16"/>
    <s v="Carlos Souza"/>
    <n v="19"/>
    <n v="74.08"/>
    <n v="1407.6"/>
    <x v="0"/>
  </r>
  <r>
    <d v="2025-05-26T00:00:00"/>
    <x v="6"/>
    <x v="18"/>
    <x v="12"/>
    <s v="Emma Wilson"/>
    <n v="11"/>
    <n v="83.01"/>
    <n v="913.1"/>
    <x v="1"/>
  </r>
  <r>
    <d v="2025-05-31T00:00:00"/>
    <x v="6"/>
    <x v="7"/>
    <x v="7"/>
    <s v="Olivia Davis"/>
    <n v="13"/>
    <n v="31.98"/>
    <n v="415.8"/>
    <x v="0"/>
  </r>
  <r>
    <d v="2025-06-04T00:00:00"/>
    <x v="7"/>
    <x v="17"/>
    <x v="16"/>
    <s v="Emma Wilson"/>
    <n v="5"/>
    <n v="91.84"/>
    <n v="459.2"/>
    <x v="0"/>
  </r>
  <r>
    <d v="2025-06-07T00:00:00"/>
    <x v="7"/>
    <x v="18"/>
    <x v="12"/>
    <s v="Rafael Gomes"/>
    <n v="10"/>
    <n v="91.68"/>
    <n v="916.8"/>
    <x v="0"/>
  </r>
  <r>
    <d v="2025-06-10T00:00:00"/>
    <x v="7"/>
    <x v="14"/>
    <x v="13"/>
    <s v="Carlos Souza"/>
    <n v="21"/>
    <n v="42.26"/>
    <n v="887.5"/>
    <x v="0"/>
  </r>
  <r>
    <d v="2025-06-12T00:00:00"/>
    <x v="7"/>
    <x v="0"/>
    <x v="0"/>
    <s v="Beatriz Rocha"/>
    <n v="7"/>
    <n v="123.79"/>
    <n v="866.5"/>
    <x v="2"/>
  </r>
  <r>
    <d v="2025-06-16T00:00:00"/>
    <x v="7"/>
    <x v="6"/>
    <x v="6"/>
    <s v="Emily Johnson"/>
    <n v="10"/>
    <n v="41.38"/>
    <n v="413.8"/>
    <x v="1"/>
  </r>
  <r>
    <d v="2025-06-18T00:00:00"/>
    <x v="7"/>
    <x v="12"/>
    <x v="12"/>
    <s v="Beatriz Rocha"/>
    <n v="6"/>
    <n v="93.8"/>
    <n v="562.79999999999995"/>
    <x v="1"/>
  </r>
  <r>
    <d v="2025-06-28T00:00:00"/>
    <x v="7"/>
    <x v="19"/>
    <x v="17"/>
    <s v="Isabella Moore"/>
    <n v="23"/>
    <n v="62.79"/>
    <n v="1444.2"/>
    <x v="0"/>
  </r>
  <r>
    <d v="2025-06-29T00:00:00"/>
    <x v="7"/>
    <x v="13"/>
    <x v="7"/>
    <s v="Rafael Gomes"/>
    <n v="10"/>
    <n v="64.349999999999994"/>
    <n v="643.5"/>
    <x v="2"/>
  </r>
  <r>
    <d v="2025-06-29T00:00:00"/>
    <x v="7"/>
    <x v="5"/>
    <x v="5"/>
    <s v="Rafael Gomes"/>
    <n v="3"/>
    <n v="387.83"/>
    <n v="1163.5"/>
    <x v="1"/>
  </r>
  <r>
    <d v="2025-07-09T00:00:00"/>
    <x v="8"/>
    <x v="1"/>
    <x v="1"/>
    <s v="Beatriz Rocha"/>
    <n v="4"/>
    <n v="187.98"/>
    <n v="751.9"/>
    <x v="1"/>
  </r>
  <r>
    <d v="2025-07-19T00:00:00"/>
    <x v="8"/>
    <x v="13"/>
    <x v="7"/>
    <s v="John Anderson"/>
    <n v="20"/>
    <n v="73.8"/>
    <n v="1476.1"/>
    <x v="2"/>
  </r>
  <r>
    <d v="2025-07-21T00:00:00"/>
    <x v="8"/>
    <x v="18"/>
    <x v="12"/>
    <s v="Isabella Moore"/>
    <n v="7"/>
    <n v="120.19"/>
    <n v="841.3"/>
    <x v="2"/>
  </r>
  <r>
    <d v="2025-07-24T00:00:00"/>
    <x v="8"/>
    <x v="13"/>
    <x v="7"/>
    <s v="Beatriz Rocha"/>
    <n v="2"/>
    <n v="549.35"/>
    <n v="1098.7"/>
    <x v="2"/>
  </r>
  <r>
    <d v="2025-07-27T00:00:00"/>
    <x v="8"/>
    <x v="5"/>
    <x v="5"/>
    <s v="Emma Wilson"/>
    <n v="12"/>
    <n v="78.56"/>
    <n v="942.7"/>
    <x v="0"/>
  </r>
  <r>
    <d v="2025-08-02T00:00:00"/>
    <x v="9"/>
    <x v="15"/>
    <x v="14"/>
    <s v="Daniel Miller"/>
    <n v="18"/>
    <n v="27.67"/>
    <n v="498.1"/>
    <x v="2"/>
  </r>
  <r>
    <d v="2025-08-02T00:00:00"/>
    <x v="9"/>
    <x v="6"/>
    <x v="6"/>
    <s v="Fernanda Lima"/>
    <n v="8"/>
    <n v="107.02"/>
    <n v="856.2"/>
    <x v="0"/>
  </r>
  <r>
    <d v="2025-08-05T00:00:00"/>
    <x v="9"/>
    <x v="13"/>
    <x v="7"/>
    <s v="Emily Johnson"/>
    <n v="13"/>
    <n v="49.94"/>
    <n v="649.20000000000005"/>
    <x v="2"/>
  </r>
  <r>
    <d v="2025-08-06T00:00:00"/>
    <x v="9"/>
    <x v="4"/>
    <x v="4"/>
    <s v="Olivia Davis"/>
    <n v="9"/>
    <n v="149.66999999999999"/>
    <n v="1347"/>
    <x v="2"/>
  </r>
  <r>
    <d v="2025-08-07T00:00:00"/>
    <x v="9"/>
    <x v="9"/>
    <x v="9"/>
    <s v="Lucas Almeida"/>
    <n v="22"/>
    <n v="61.64"/>
    <n v="1356.1"/>
    <x v="2"/>
  </r>
  <r>
    <d v="2025-08-13T00:00:00"/>
    <x v="9"/>
    <x v="18"/>
    <x v="12"/>
    <s v="Michael Smith"/>
    <n v="20"/>
    <n v="31.22"/>
    <n v="624.4"/>
    <x v="0"/>
  </r>
  <r>
    <d v="2025-08-15T00:00:00"/>
    <x v="9"/>
    <x v="9"/>
    <x v="9"/>
    <s v="James Williams"/>
    <n v="23"/>
    <n v="26.53"/>
    <n v="610.29999999999995"/>
    <x v="0"/>
  </r>
  <r>
    <d v="2025-08-18T00:00:00"/>
    <x v="9"/>
    <x v="19"/>
    <x v="17"/>
    <s v="Emily Johnson"/>
    <n v="3"/>
    <n v="488.93"/>
    <n v="1466.8"/>
    <x v="0"/>
  </r>
  <r>
    <d v="2025-08-30T00:00:00"/>
    <x v="9"/>
    <x v="19"/>
    <x v="17"/>
    <s v="Juliana Costa"/>
    <n v="17"/>
    <n v="66.739999999999995"/>
    <n v="1134.5"/>
    <x v="1"/>
  </r>
  <r>
    <d v="2025-08-31T00:00:00"/>
    <x v="9"/>
    <x v="14"/>
    <x v="13"/>
    <s v="James Williams"/>
    <n v="25"/>
    <n v="55.38"/>
    <n v="1384.4"/>
    <x v="2"/>
  </r>
  <r>
    <d v="2025-09-02T00:00:00"/>
    <x v="10"/>
    <x v="8"/>
    <x v="8"/>
    <s v="Daniel Miller"/>
    <n v="12"/>
    <n v="31.24"/>
    <n v="374.9"/>
    <x v="0"/>
  </r>
  <r>
    <d v="2025-09-10T00:00:00"/>
    <x v="10"/>
    <x v="7"/>
    <x v="7"/>
    <s v="Lucas Almeida"/>
    <n v="21"/>
    <n v="40.5"/>
    <n v="850.5"/>
    <x v="1"/>
  </r>
  <r>
    <d v="2025-09-11T00:00:00"/>
    <x v="10"/>
    <x v="1"/>
    <x v="1"/>
    <s v="Rafael Gomes"/>
    <n v="21"/>
    <n v="32.299999999999997"/>
    <n v="678.2"/>
    <x v="1"/>
  </r>
  <r>
    <d v="2025-09-13T00:00:00"/>
    <x v="10"/>
    <x v="5"/>
    <x v="5"/>
    <s v="Juliana Costa"/>
    <n v="4"/>
    <n v="234.88"/>
    <n v="939.5"/>
    <x v="0"/>
  </r>
  <r>
    <d v="2025-09-14T00:00:00"/>
    <x v="10"/>
    <x v="13"/>
    <x v="7"/>
    <s v="Sophia Brown"/>
    <n v="15"/>
    <n v="58.38"/>
    <n v="875.7"/>
    <x v="0"/>
  </r>
  <r>
    <d v="2025-09-17T00:00:00"/>
    <x v="10"/>
    <x v="13"/>
    <x v="7"/>
    <s v="James Williams"/>
    <n v="1"/>
    <n v="437.9"/>
    <n v="437.9"/>
    <x v="0"/>
  </r>
  <r>
    <d v="2025-09-22T00:00:00"/>
    <x v="10"/>
    <x v="7"/>
    <x v="7"/>
    <s v="Sophia Brown"/>
    <n v="7"/>
    <n v="142.43"/>
    <n v="997"/>
    <x v="0"/>
  </r>
  <r>
    <d v="2025-09-22T00:00:00"/>
    <x v="10"/>
    <x v="10"/>
    <x v="10"/>
    <s v="Beatriz Rocha"/>
    <n v="1"/>
    <n v="777.4"/>
    <n v="777.4"/>
    <x v="0"/>
  </r>
  <r>
    <d v="2025-09-24T00:00:00"/>
    <x v="10"/>
    <x v="0"/>
    <x v="0"/>
    <s v="Carlos Souza"/>
    <n v="13"/>
    <n v="90.05"/>
    <n v="1170.5999999999999"/>
    <x v="1"/>
  </r>
  <r>
    <d v="2025-09-24T00:00:00"/>
    <x v="10"/>
    <x v="16"/>
    <x v="15"/>
    <s v="Rafael Gomes"/>
    <n v="23"/>
    <n v="54.77"/>
    <n v="1259.5999999999999"/>
    <x v="0"/>
  </r>
  <r>
    <d v="2025-09-24T00:00:00"/>
    <x v="10"/>
    <x v="4"/>
    <x v="4"/>
    <s v="Fernanda Lima"/>
    <n v="13"/>
    <n v="96.6"/>
    <n v="1255.8"/>
    <x v="0"/>
  </r>
  <r>
    <d v="2025-09-30T00:00:00"/>
    <x v="10"/>
    <x v="16"/>
    <x v="15"/>
    <s v="James Williams"/>
    <n v="3"/>
    <n v="217.7"/>
    <n v="653.1"/>
    <x v="1"/>
  </r>
  <r>
    <d v="2025-10-01T00:00:00"/>
    <x v="11"/>
    <x v="16"/>
    <x v="15"/>
    <s v="David Taylor"/>
    <n v="2"/>
    <n v="523.75"/>
    <n v="1047.5"/>
    <x v="0"/>
  </r>
  <r>
    <d v="2025-10-14T00:00:00"/>
    <x v="11"/>
    <x v="6"/>
    <x v="6"/>
    <s v="Fernanda Lima"/>
    <n v="16"/>
    <n v="52.6"/>
    <n v="841.6"/>
    <x v="2"/>
  </r>
  <r>
    <d v="2025-10-17T00:00:00"/>
    <x v="11"/>
    <x v="9"/>
    <x v="9"/>
    <s v="Ana Silva"/>
    <n v="20"/>
    <n v="37.979999999999997"/>
    <n v="759.6"/>
    <x v="0"/>
  </r>
  <r>
    <d v="2025-10-23T00:00:00"/>
    <x v="11"/>
    <x v="13"/>
    <x v="7"/>
    <s v="João Pereira"/>
    <n v="1"/>
    <n v="1481.7"/>
    <n v="1481.7"/>
    <x v="2"/>
  </r>
  <r>
    <d v="2025-10-29T00:00:00"/>
    <x v="11"/>
    <x v="3"/>
    <x v="3"/>
    <s v="David Taylor"/>
    <n v="9"/>
    <n v="104"/>
    <n v="936"/>
    <x v="1"/>
  </r>
  <r>
    <d v="2025-10-31T00:00:00"/>
    <x v="11"/>
    <x v="4"/>
    <x v="4"/>
    <s v="Daniel Miller"/>
    <n v="20"/>
    <n v="45.9"/>
    <n v="918"/>
    <x v="0"/>
  </r>
  <r>
    <d v="2025-11-02T00:00:00"/>
    <x v="12"/>
    <x v="4"/>
    <x v="4"/>
    <s v="Isabella Moore"/>
    <n v="10"/>
    <n v="51.06"/>
    <n v="510.6"/>
    <x v="1"/>
  </r>
  <r>
    <d v="2025-11-04T00:00:00"/>
    <x v="12"/>
    <x v="12"/>
    <x v="12"/>
    <s v="Maria Oliveira"/>
    <n v="10"/>
    <n v="92.66"/>
    <n v="926.6"/>
    <x v="0"/>
  </r>
  <r>
    <d v="2025-11-07T00:00:00"/>
    <x v="12"/>
    <x v="14"/>
    <x v="13"/>
    <s v="Pedro Santos"/>
    <n v="3"/>
    <n v="331.13"/>
    <n v="993.4"/>
    <x v="2"/>
  </r>
  <r>
    <d v="2025-11-07T00:00:00"/>
    <x v="12"/>
    <x v="6"/>
    <x v="6"/>
    <s v="Maria Oliveira"/>
    <n v="15"/>
    <n v="95.67"/>
    <n v="1435"/>
    <x v="2"/>
  </r>
  <r>
    <d v="2025-11-08T00:00:00"/>
    <x v="12"/>
    <x v="17"/>
    <x v="16"/>
    <s v="Daniel Miller"/>
    <n v="11"/>
    <n v="131.87"/>
    <n v="1450.6"/>
    <x v="0"/>
  </r>
  <r>
    <d v="2025-11-12T00:00:00"/>
    <x v="12"/>
    <x v="18"/>
    <x v="12"/>
    <s v="Juliana Costa"/>
    <n v="1"/>
    <n v="709.6"/>
    <n v="709.6"/>
    <x v="2"/>
  </r>
  <r>
    <d v="2025-11-13T00:00:00"/>
    <x v="12"/>
    <x v="17"/>
    <x v="16"/>
    <s v="Emma Wilson"/>
    <n v="15"/>
    <n v="95.09"/>
    <n v="1426.3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6604E8-45F1-40D2-B682-B4CBD4A1B87A}" name="RECEITAS" cacheId="1" applyNumberFormats="0" applyBorderFormats="0" applyFontFormats="0" applyPatternFormats="0" applyAlignmentFormats="0" applyWidthHeightFormats="1" dataCaption="Valores" updatedVersion="8" minRefreshableVersion="3" showDrill="0" useAutoFormatting="1" itemPrintTitles="1" createdVersion="8" indent="0" showHeaders="0" outline="1" outlineData="1" multipleFieldFilters="0" chartFormat="18">
  <location ref="B5:C9" firstHeaderRow="1" firstDataRow="1" firstDataCol="1" rowPageCount="1" colPageCount="1"/>
  <pivotFields count="9">
    <pivotField numFmtId="14" showAll="0"/>
    <pivotField axis="axisPage" multipleItemSelectionAllowed="1" showAll="0">
      <items count="14">
        <item x="5"/>
        <item x="9"/>
        <item x="1"/>
        <item x="3"/>
        <item x="2"/>
        <item x="8"/>
        <item x="7"/>
        <item x="6"/>
        <item x="4"/>
        <item x="0"/>
        <item x="12"/>
        <item x="11"/>
        <item x="10"/>
        <item t="default"/>
      </items>
    </pivotField>
    <pivotField showAll="0"/>
    <pivotField showAll="0"/>
    <pivotField showAll="0"/>
    <pivotField showAll="0"/>
    <pivotField showAll="0"/>
    <pivotField dataField="1" showAll="0"/>
    <pivotField axis="axisRow" showAll="0">
      <items count="4">
        <item x="2"/>
        <item x="0"/>
        <item x="1"/>
        <item t="default"/>
      </items>
    </pivotField>
  </pivotFields>
  <rowFields count="1">
    <field x="8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1" hier="-1"/>
  </pageFields>
  <dataFields count="1">
    <dataField name="Soma de Valor Total" fld="7" baseField="0" baseItem="0"/>
  </dataFields>
  <formats count="3">
    <format dxfId="11">
      <pivotArea collapsedLevelsAreSubtotals="1" fieldPosition="0">
        <references count="1">
          <reference field="1" count="0"/>
        </references>
      </pivotArea>
    </format>
    <format dxfId="10">
      <pivotArea grandRow="1" outline="0" collapsedLevelsAreSubtotals="1" fieldPosition="0"/>
    </format>
    <format dxfId="9">
      <pivotArea dataOnly="0" labelOnly="1" fieldPosition="0">
        <references count="1">
          <reference field="1" count="0"/>
        </references>
      </pivotArea>
    </format>
  </formats>
  <chartFormats count="4"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5">
      <pivotArea type="data" outline="0" fieldPosition="0">
        <references count="2">
          <reference field="4294967294" count="1" selected="0">
            <x v="0"/>
          </reference>
          <reference field="8" count="1" selected="0">
            <x v="0"/>
          </reference>
        </references>
      </pivotArea>
    </chartFormat>
    <chartFormat chart="7" format="6">
      <pivotArea type="data" outline="0" fieldPosition="0">
        <references count="2">
          <reference field="4294967294" count="1" selected="0">
            <x v="0"/>
          </reference>
          <reference field="8" count="1" selected="0">
            <x v="1"/>
          </reference>
        </references>
      </pivotArea>
    </chartFormat>
    <chartFormat chart="7" format="7">
      <pivotArea type="data" outline="0" fieldPosition="0">
        <references count="2">
          <reference field="4294967294" count="1" selected="0">
            <x v="0"/>
          </reference>
          <reference field="8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78B633-EE70-4746-B53A-CF5E5E60F1E7}" name="Tabela dinâmica8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5">
  <location ref="B91:C95" firstHeaderRow="1" firstDataRow="1" firstDataCol="1" rowPageCount="1" colPageCount="1"/>
  <pivotFields count="9">
    <pivotField numFmtId="14" showAll="0"/>
    <pivotField axis="axisPage" showAll="0">
      <items count="14">
        <item x="5"/>
        <item x="9"/>
        <item x="1"/>
        <item x="3"/>
        <item x="2"/>
        <item x="8"/>
        <item x="7"/>
        <item x="6"/>
        <item x="4"/>
        <item x="0"/>
        <item x="12"/>
        <item x="11"/>
        <item x="10"/>
        <item t="default"/>
      </items>
    </pivotField>
    <pivotField showAll="0"/>
    <pivotField showAll="0"/>
    <pivotField showAll="0"/>
    <pivotField dataField="1" showAll="0"/>
    <pivotField showAll="0"/>
    <pivotField showAll="0"/>
    <pivotField axis="axisRow" showAll="0">
      <items count="4">
        <item x="2"/>
        <item x="0"/>
        <item x="1"/>
        <item t="default"/>
      </items>
    </pivotField>
  </pivotFields>
  <rowFields count="1">
    <field x="8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1" item="4" hier="-1"/>
  </pageFields>
  <dataFields count="1">
    <dataField name="Soma de Quantidade Vendida" fld="5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8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8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8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B06F7B-9BE2-4BE8-984E-E8164DE8D158}" name="Tabela dinâmica7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">
  <location ref="B73:C80" firstHeaderRow="1" firstDataRow="1" firstDataCol="1" rowPageCount="1" colPageCount="1"/>
  <pivotFields count="9">
    <pivotField numFmtId="14" showAll="0"/>
    <pivotField axis="axisPage" showAll="0">
      <items count="14">
        <item x="5"/>
        <item x="9"/>
        <item x="1"/>
        <item x="3"/>
        <item x="2"/>
        <item x="8"/>
        <item x="7"/>
        <item x="6"/>
        <item x="4"/>
        <item x="0"/>
        <item x="12"/>
        <item x="11"/>
        <item x="10"/>
        <item t="default"/>
      </items>
    </pivotField>
    <pivotField showAll="0"/>
    <pivotField axis="axisRow" showAll="0" sortType="descending">
      <items count="19">
        <item x="8"/>
        <item x="6"/>
        <item x="9"/>
        <item x="2"/>
        <item x="1"/>
        <item x="10"/>
        <item x="5"/>
        <item x="13"/>
        <item x="7"/>
        <item x="3"/>
        <item x="12"/>
        <item x="4"/>
        <item x="16"/>
        <item x="17"/>
        <item x="14"/>
        <item x="0"/>
        <item x="11"/>
        <item x="1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showAll="0"/>
    <pivotField showAll="0"/>
    <pivotField showAll="0"/>
    <pivotField showAll="0"/>
  </pivotFields>
  <rowFields count="1">
    <field x="3"/>
  </rowFields>
  <rowItems count="7">
    <i>
      <x v="2"/>
    </i>
    <i>
      <x v="11"/>
    </i>
    <i>
      <x v="1"/>
    </i>
    <i>
      <x v="9"/>
    </i>
    <i>
      <x v="17"/>
    </i>
    <i>
      <x v="8"/>
    </i>
    <i t="grand">
      <x/>
    </i>
  </rowItems>
  <colItems count="1">
    <i/>
  </colItems>
  <pageFields count="1">
    <pageField fld="1" item="11" hier="-1"/>
  </pageFields>
  <dataFields count="1">
    <dataField name="Soma de Quantidade Vendida" fld="5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DDEC07-7BD0-436D-82CB-B0AFB245CF41}" name="Tabela dinâmica3" cacheId="0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 chartFormat="1">
  <location ref="B56:C62" firstHeaderRow="1" firstDataRow="1" firstDataCol="1" rowPageCount="1" colPageCount="1"/>
  <pivotFields count="3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0" hier="2" name="[dados_vendas_livros__2].[Título do Livro].&amp;[Orgulho e Preconceito]" cap="Orgulho e Preconceito"/>
  </pageFields>
  <dataFields count="1">
    <dataField name="Soma de Quantidade Vendida" fld="1" baseField="0" baseItem="0"/>
  </dataFields>
  <pivotHierarchies count="12">
    <pivotHierarchy dragToData="1"/>
    <pivotHierarchy dragToData="1"/>
    <pivotHierarchy multipleItemSelectionAllowed="1" dragToData="1">
      <members count="1" level="1">
        <member name="[dados_vendas_livros__2].[Título do Livro].&amp;[Orgulho e Preconceito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Projeto_Dashboard_1.xlsx!dados_vendas_livros__2">
        <x15:activeTabTopLevelEntity name="[dados_vendas_livros__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AC7121-6072-4BD1-973B-A46447531F77}" name="LIVROS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B24:C45" firstHeaderRow="1" firstDataRow="1" firstDataCol="1" rowPageCount="1" colPageCount="1"/>
  <pivotFields count="9">
    <pivotField numFmtId="14" showAll="0"/>
    <pivotField axis="axisPage" showAll="0">
      <items count="14">
        <item x="5"/>
        <item x="9"/>
        <item x="1"/>
        <item x="3"/>
        <item x="2"/>
        <item x="8"/>
        <item x="7"/>
        <item x="6"/>
        <item x="4"/>
        <item x="0"/>
        <item x="12"/>
        <item x="11"/>
        <item x="10"/>
        <item t="default"/>
      </items>
    </pivotField>
    <pivotField axis="axisRow" showAll="0">
      <items count="21">
        <item x="18"/>
        <item x="17"/>
        <item x="12"/>
        <item x="11"/>
        <item x="10"/>
        <item x="4"/>
        <item x="19"/>
        <item x="2"/>
        <item x="1"/>
        <item x="3"/>
        <item x="5"/>
        <item x="9"/>
        <item x="6"/>
        <item x="0"/>
        <item x="13"/>
        <item x="8"/>
        <item x="16"/>
        <item x="7"/>
        <item x="15"/>
        <item x="14"/>
        <item t="default"/>
      </items>
    </pivotField>
    <pivotField showAll="0">
      <items count="19">
        <item x="15"/>
        <item x="11"/>
        <item x="0"/>
        <item x="14"/>
        <item x="17"/>
        <item x="16"/>
        <item x="4"/>
        <item x="12"/>
        <item x="3"/>
        <item x="7"/>
        <item x="13"/>
        <item x="5"/>
        <item x="10"/>
        <item x="1"/>
        <item x="2"/>
        <item x="9"/>
        <item x="6"/>
        <item x="8"/>
        <item t="default"/>
      </items>
    </pivotField>
    <pivotField showAll="0"/>
    <pivotField dataField="1" showAll="0"/>
    <pivotField showAll="0"/>
    <pivotField showAll="0"/>
    <pivotField showAll="0"/>
  </pivotFields>
  <rowFields count="1">
    <field x="2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Items count="1">
    <i/>
  </colItems>
  <pageFields count="1">
    <pageField fld="1" hier="-1"/>
  </pageFields>
  <dataFields count="1">
    <dataField name="Soma de Quantidade Vendida" fld="5" baseField="2" baseItem="5">
      <extLst>
        <ext xmlns:x14="http://schemas.microsoft.com/office/spreadsheetml/2009/9/main" uri="{E15A36E0-9728-4e99-A89B-3F7291B0FE68}">
          <x14:dataField pivotShowAs="rankDescending"/>
        </ext>
      </extLst>
    </dataField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A4BD17-ADEC-4391-AAF1-48EC5867996E}" name="PEDIDOS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B18:B19" firstHeaderRow="1" firstDataRow="1" firstDataCol="0" rowPageCount="1" colPageCount="1"/>
  <pivotFields count="9">
    <pivotField numFmtId="14" showAll="0"/>
    <pivotField axis="axisPage" multipleItemSelectionAllowed="1" showAll="0">
      <items count="14">
        <item x="5"/>
        <item x="9"/>
        <item x="1"/>
        <item x="3"/>
        <item x="2"/>
        <item x="8"/>
        <item x="7"/>
        <item x="6"/>
        <item x="4"/>
        <item x="0"/>
        <item x="12"/>
        <item x="11"/>
        <item x="10"/>
        <item t="default"/>
      </items>
    </pivotField>
    <pivotField showAll="0"/>
    <pivotField showAll="0"/>
    <pivotField showAll="0"/>
    <pivotField dataField="1" showAll="0"/>
    <pivotField showAll="0"/>
    <pivotField showAll="0"/>
    <pivotField showAll="0"/>
  </pivotFields>
  <rowItems count="1">
    <i/>
  </rowItems>
  <colItems count="1">
    <i/>
  </colItems>
  <pageFields count="1">
    <pageField fld="1" hier="-1"/>
  </pageFields>
  <dataFields count="1">
    <dataField name="Soma de Quantidade Vendida" fld="5" baseField="1" baseItem="1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dosExternos_1" connectionId="1" xr16:uid="{D3C86404-BB11-4750-9704-29C6E43DD658}" autoFormatId="16" applyNumberFormats="0" applyBorderFormats="0" applyFontFormats="0" applyPatternFormats="0" applyAlignmentFormats="0" applyWidthHeightFormats="0">
  <queryTableRefresh nextId="11">
    <queryTableFields count="9">
      <queryTableField id="1" name="Data da Venda" tableColumnId="1"/>
      <queryTableField id="2" name="Data da Venda_mes_ano" tableColumnId="2"/>
      <queryTableField id="3" name="Título do Livro" tableColumnId="3"/>
      <queryTableField id="4" name="Autor" tableColumnId="4"/>
      <queryTableField id="5" name="Nome do Cliente" tableColumnId="5"/>
      <queryTableField id="6" name="Quantidade Vendida" tableColumnId="6"/>
      <queryTableField id="7" name="Valor unitário" tableColumnId="7"/>
      <queryTableField id="9" name="Valor Total" tableColumnId="9"/>
      <queryTableField id="8" name="Forma de Pagamento" tableColumnId="8"/>
    </queryTableFields>
  </queryTableRefresh>
</queryTable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Data_da_Venda_mes_ano1" xr10:uid="{1A24387C-1C93-4941-A45B-1D80140E467F}" sourceName="Data da Venda_mes_ano">
  <pivotTables>
    <pivotTable tabId="4" name="Tabela dinâmica7"/>
  </pivotTables>
  <data>
    <tabular pivotCacheId="122073788">
      <items count="13">
        <i x="5"/>
        <i x="9"/>
        <i x="1"/>
        <i x="3"/>
        <i x="2"/>
        <i x="8"/>
        <i x="7"/>
        <i x="6"/>
        <i x="4"/>
        <i x="0"/>
        <i x="12"/>
        <i x="11" s="1"/>
        <i x="10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Data_da_Venda_mes_ano2" xr10:uid="{BEF6A066-2F7D-4953-87BF-572FB7B8A280}" sourceName="Data da Venda_mes_ano">
  <pivotTables>
    <pivotTable tabId="4" name="Tabela dinâmica8"/>
  </pivotTables>
  <data>
    <tabular pivotCacheId="122073788">
      <items count="13">
        <i x="5"/>
        <i x="9"/>
        <i x="1"/>
        <i x="3"/>
        <i x="2" s="1"/>
        <i x="8"/>
        <i x="7"/>
        <i x="6"/>
        <i x="4"/>
        <i x="0"/>
        <i x="12"/>
        <i x="11"/>
        <i x="10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Data_da_Venda_mes_ano" xr10:uid="{7A494F2F-1813-4CE6-930A-C1357B3021A4}" sourceName="Data da Venda_mes_ano">
  <pivotTables>
    <pivotTable tabId="4" name="RECEITAS"/>
    <pivotTable tabId="4" name="PEDIDOS"/>
    <pivotTable tabId="4" name="LIVROS"/>
  </pivotTables>
  <data>
    <tabular pivotCacheId="122073788" sortOrder="descending">
      <items count="13">
        <i x="10" s="1"/>
        <i x="11" s="1"/>
        <i x="12" s="1"/>
        <i x="0" s="1"/>
        <i x="4" s="1"/>
        <i x="6" s="1"/>
        <i x="7" s="1"/>
        <i x="8" s="1"/>
        <i x="2" s="1"/>
        <i x="3" s="1"/>
        <i x="1" s="1"/>
        <i x="9" s="1"/>
        <i x="5" s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Data da Venda_mes_ano 1" xr10:uid="{05106618-B97B-4915-9B80-26DAC68623DE}" cache="SegmentaçãodeDados_Data_da_Venda_mes_ano1" caption="Data da Venda_mes_ano" startItem="6" rowHeight="234950"/>
  <slicer name="Data da Venda_mes_ano 2" xr10:uid="{58FEEE5B-4122-44DC-BDBB-166E1799C605}" cache="SegmentaçãodeDados_Data_da_Venda_mes_ano2" caption="Data da Venda_mes_ano" rowHeight="2349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Data da Venda_mes_ano" xr10:uid="{EE3FCC68-304E-4643-9CA0-7ABA73A320C9}" cache="SegmentaçãodeDados_Data_da_Venda_mes_ano" caption="Período" style="SlicerStyleLight1 2" rowHeight="234950"/>
</slicer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6F5054C-F54F-4ED3-B2FA-25D412960CEC}" name="dados_vendas_livros__2" displayName="dados_vendas_livros__2" ref="B2:J102" tableType="queryTable" totalsRowShown="0">
  <autoFilter ref="B2:J102" xr:uid="{66F5054C-F54F-4ED3-B2FA-25D412960CEC}"/>
  <tableColumns count="9">
    <tableColumn id="1" xr3:uid="{D3D41717-B577-4CBC-9CD1-BDD51E8BD5AB}" uniqueName="1" name="Data da Venda" queryTableFieldId="1" dataDxfId="17"/>
    <tableColumn id="2" xr3:uid="{0A953F47-1F0E-48A2-9E02-BC042F538C5E}" uniqueName="2" name="Data da Venda_mes_ano" queryTableFieldId="2" dataDxfId="16"/>
    <tableColumn id="3" xr3:uid="{9BD537F3-1B5B-48C1-8703-847225C6660E}" uniqueName="3" name="Título do Livro" queryTableFieldId="3" dataDxfId="15"/>
    <tableColumn id="4" xr3:uid="{2BACCC32-9A95-483F-B934-0BD1FF87CBEA}" uniqueName="4" name="Autor" queryTableFieldId="4" dataDxfId="14"/>
    <tableColumn id="5" xr3:uid="{B1583DCC-E4BF-47C4-B19C-305C203D0449}" uniqueName="5" name="Nome do Cliente" queryTableFieldId="5" dataDxfId="13"/>
    <tableColumn id="6" xr3:uid="{62C3BBE3-2541-44E7-8B30-507172E16FB3}" uniqueName="6" name="Quantidade Vendida" queryTableFieldId="6"/>
    <tableColumn id="7" xr3:uid="{591550EB-078C-4B44-82E2-7EA532D27A8F}" uniqueName="7" name="Valor unitário" queryTableFieldId="7"/>
    <tableColumn id="9" xr3:uid="{C30D46CC-2091-4E20-94F9-C1F7CF9F861E}" uniqueName="9" name="Valor Total" queryTableFieldId="9"/>
    <tableColumn id="8" xr3:uid="{053017AF-12A5-4661-9166-35D19A301BFA}" uniqueName="8" name="Forma de Pagamento" queryTableFieldId="8" dataDxfId="1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8" Type="http://schemas.microsoft.com/office/2007/relationships/slicer" Target="../slicers/slicer1.xml"/><Relationship Id="rId3" Type="http://schemas.openxmlformats.org/officeDocument/2006/relationships/pivotTable" Target="../pivotTables/pivotTable3.xml"/><Relationship Id="rId7" Type="http://schemas.openxmlformats.org/officeDocument/2006/relationships/drawing" Target="../drawings/drawing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8624F7-5695-4294-9A3F-5D637784CC50}">
  <dimension ref="P12:Q16"/>
  <sheetViews>
    <sheetView workbookViewId="0">
      <selection activeCell="M18" sqref="M18"/>
    </sheetView>
  </sheetViews>
  <sheetFormatPr defaultRowHeight="13.8" x14ac:dyDescent="0.25"/>
  <sheetData>
    <row r="12" spans="16:17" x14ac:dyDescent="0.25">
      <c r="P12" s="8" t="s">
        <v>90</v>
      </c>
      <c r="Q12" t="s">
        <v>91</v>
      </c>
    </row>
    <row r="13" spans="16:17" x14ac:dyDescent="0.25">
      <c r="P13" s="9" t="s">
        <v>92</v>
      </c>
      <c r="Q13" t="s">
        <v>93</v>
      </c>
    </row>
    <row r="15" spans="16:17" x14ac:dyDescent="0.25">
      <c r="P15" s="10" t="s">
        <v>94</v>
      </c>
      <c r="Q15" t="s">
        <v>96</v>
      </c>
    </row>
    <row r="16" spans="16:17" x14ac:dyDescent="0.25">
      <c r="P16" s="11" t="s">
        <v>97</v>
      </c>
      <c r="Q16" t="s">
        <v>95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4957C-2E34-4752-B59F-DD500D09BA02}">
  <dimension ref="B2:J102"/>
  <sheetViews>
    <sheetView zoomScale="55" zoomScaleNormal="55" workbookViewId="0">
      <selection activeCell="G2" sqref="G2"/>
    </sheetView>
  </sheetViews>
  <sheetFormatPr defaultRowHeight="13.8" x14ac:dyDescent="0.25"/>
  <cols>
    <col min="2" max="2" width="20.296875" bestFit="1" customWidth="1"/>
    <col min="3" max="3" width="34.59765625" style="2" bestFit="1" customWidth="1"/>
    <col min="4" max="4" width="29.8984375" bestFit="1" customWidth="1"/>
    <col min="5" max="5" width="23" bestFit="1" customWidth="1"/>
    <col min="6" max="6" width="21.69921875" bestFit="1" customWidth="1"/>
    <col min="7" max="7" width="26.296875" bestFit="1" customWidth="1"/>
    <col min="8" max="8" width="18.59765625" bestFit="1" customWidth="1"/>
    <col min="9" max="9" width="16.09765625" bestFit="1" customWidth="1"/>
    <col min="10" max="10" width="26.796875" bestFit="1" customWidth="1"/>
  </cols>
  <sheetData>
    <row r="2" spans="2:10" x14ac:dyDescent="0.25">
      <c r="B2" t="s">
        <v>3</v>
      </c>
      <c r="C2" s="2" t="s">
        <v>69</v>
      </c>
      <c r="D2" t="s">
        <v>4</v>
      </c>
      <c r="E2" t="s">
        <v>0</v>
      </c>
      <c r="F2" t="s">
        <v>5</v>
      </c>
      <c r="G2" t="s">
        <v>6</v>
      </c>
      <c r="H2" t="s">
        <v>1</v>
      </c>
      <c r="I2" t="s">
        <v>2</v>
      </c>
      <c r="J2" t="s">
        <v>7</v>
      </c>
    </row>
    <row r="3" spans="2:10" x14ac:dyDescent="0.25">
      <c r="B3" s="1">
        <v>45623</v>
      </c>
      <c r="C3" s="3" t="s">
        <v>82</v>
      </c>
      <c r="D3" t="s">
        <v>63</v>
      </c>
      <c r="E3" t="s">
        <v>64</v>
      </c>
      <c r="F3" t="s">
        <v>61</v>
      </c>
      <c r="G3">
        <v>25</v>
      </c>
      <c r="H3">
        <v>50.3</v>
      </c>
      <c r="I3">
        <v>1257.5999999999999</v>
      </c>
      <c r="J3" t="s">
        <v>15</v>
      </c>
    </row>
    <row r="4" spans="2:10" x14ac:dyDescent="0.25">
      <c r="B4" s="1">
        <v>45627</v>
      </c>
      <c r="C4" s="3" t="s">
        <v>80</v>
      </c>
      <c r="D4" t="s">
        <v>22</v>
      </c>
      <c r="E4" t="s">
        <v>23</v>
      </c>
      <c r="F4" t="s">
        <v>40</v>
      </c>
      <c r="G4">
        <v>11</v>
      </c>
      <c r="H4">
        <v>125.7</v>
      </c>
      <c r="I4">
        <v>1382.7</v>
      </c>
      <c r="J4" t="s">
        <v>18</v>
      </c>
    </row>
    <row r="5" spans="2:10" x14ac:dyDescent="0.25">
      <c r="B5" s="1">
        <v>45637</v>
      </c>
      <c r="C5" s="3" t="s">
        <v>80</v>
      </c>
      <c r="D5" t="s">
        <v>22</v>
      </c>
      <c r="E5" t="s">
        <v>23</v>
      </c>
      <c r="F5" t="s">
        <v>56</v>
      </c>
      <c r="G5">
        <v>19</v>
      </c>
      <c r="H5">
        <v>75.819999999999993</v>
      </c>
      <c r="I5">
        <v>1440.6</v>
      </c>
      <c r="J5" t="s">
        <v>11</v>
      </c>
    </row>
    <row r="6" spans="2:10" x14ac:dyDescent="0.25">
      <c r="B6" s="1">
        <v>45638</v>
      </c>
      <c r="C6" s="3" t="s">
        <v>80</v>
      </c>
      <c r="D6" t="s">
        <v>41</v>
      </c>
      <c r="E6" t="s">
        <v>42</v>
      </c>
      <c r="F6" t="s">
        <v>65</v>
      </c>
      <c r="G6">
        <v>2</v>
      </c>
      <c r="H6">
        <v>736.45</v>
      </c>
      <c r="I6">
        <v>1472.9</v>
      </c>
      <c r="J6" t="s">
        <v>18</v>
      </c>
    </row>
    <row r="7" spans="2:10" x14ac:dyDescent="0.25">
      <c r="B7" s="1">
        <v>45643</v>
      </c>
      <c r="C7" s="3" t="s">
        <v>80</v>
      </c>
      <c r="D7" t="s">
        <v>57</v>
      </c>
      <c r="E7" t="s">
        <v>58</v>
      </c>
      <c r="F7" t="s">
        <v>32</v>
      </c>
      <c r="G7">
        <v>7</v>
      </c>
      <c r="H7">
        <v>53.23</v>
      </c>
      <c r="I7">
        <v>372.6</v>
      </c>
      <c r="J7" t="s">
        <v>18</v>
      </c>
    </row>
    <row r="8" spans="2:10" x14ac:dyDescent="0.25">
      <c r="B8" s="1">
        <v>45645</v>
      </c>
      <c r="C8" s="3" t="s">
        <v>80</v>
      </c>
      <c r="D8" t="s">
        <v>16</v>
      </c>
      <c r="E8" t="s">
        <v>17</v>
      </c>
      <c r="F8" t="s">
        <v>40</v>
      </c>
      <c r="G8">
        <v>5</v>
      </c>
      <c r="H8">
        <v>72.959999999999994</v>
      </c>
      <c r="I8">
        <v>364.8</v>
      </c>
      <c r="J8" t="s">
        <v>11</v>
      </c>
    </row>
    <row r="9" spans="2:10" x14ac:dyDescent="0.25">
      <c r="B9" s="1">
        <v>45655</v>
      </c>
      <c r="C9" s="3" t="s">
        <v>80</v>
      </c>
      <c r="D9" t="s">
        <v>33</v>
      </c>
      <c r="E9" t="s">
        <v>34</v>
      </c>
      <c r="F9" t="s">
        <v>54</v>
      </c>
      <c r="G9">
        <v>20</v>
      </c>
      <c r="H9">
        <v>74.88</v>
      </c>
      <c r="I9">
        <v>1497.5</v>
      </c>
      <c r="J9" t="s">
        <v>18</v>
      </c>
    </row>
    <row r="10" spans="2:10" x14ac:dyDescent="0.25">
      <c r="B10" s="1">
        <v>45659</v>
      </c>
      <c r="C10" s="3" t="s">
        <v>77</v>
      </c>
      <c r="D10" t="s">
        <v>30</v>
      </c>
      <c r="E10" t="s">
        <v>31</v>
      </c>
      <c r="F10" t="s">
        <v>48</v>
      </c>
      <c r="G10">
        <v>8</v>
      </c>
      <c r="H10">
        <v>177.91</v>
      </c>
      <c r="I10">
        <v>1423.3</v>
      </c>
      <c r="J10" t="s">
        <v>11</v>
      </c>
    </row>
    <row r="11" spans="2:10" x14ac:dyDescent="0.25">
      <c r="B11" s="1">
        <v>45661</v>
      </c>
      <c r="C11" s="3" t="s">
        <v>77</v>
      </c>
      <c r="D11" t="s">
        <v>30</v>
      </c>
      <c r="E11" t="s">
        <v>31</v>
      </c>
      <c r="F11" t="s">
        <v>14</v>
      </c>
      <c r="G11">
        <v>2</v>
      </c>
      <c r="H11">
        <v>200.8</v>
      </c>
      <c r="I11">
        <v>401.6</v>
      </c>
      <c r="J11" t="s">
        <v>18</v>
      </c>
    </row>
    <row r="12" spans="2:10" x14ac:dyDescent="0.25">
      <c r="B12" s="1">
        <v>45675</v>
      </c>
      <c r="C12" s="3" t="s">
        <v>77</v>
      </c>
      <c r="D12" t="s">
        <v>8</v>
      </c>
      <c r="E12" t="s">
        <v>9</v>
      </c>
      <c r="F12" t="s">
        <v>65</v>
      </c>
      <c r="G12">
        <v>6</v>
      </c>
      <c r="H12">
        <v>237.58</v>
      </c>
      <c r="I12">
        <v>1425.5</v>
      </c>
      <c r="J12" t="s">
        <v>11</v>
      </c>
    </row>
    <row r="13" spans="2:10" x14ac:dyDescent="0.25">
      <c r="B13" s="1">
        <v>45675</v>
      </c>
      <c r="C13" s="3" t="s">
        <v>77</v>
      </c>
      <c r="D13" t="s">
        <v>63</v>
      </c>
      <c r="E13" t="s">
        <v>64</v>
      </c>
      <c r="F13" t="s">
        <v>67</v>
      </c>
      <c r="G13">
        <v>20</v>
      </c>
      <c r="H13">
        <v>41.43</v>
      </c>
      <c r="I13">
        <v>828.6</v>
      </c>
      <c r="J13" t="s">
        <v>11</v>
      </c>
    </row>
    <row r="14" spans="2:10" x14ac:dyDescent="0.25">
      <c r="B14" s="1">
        <v>45676</v>
      </c>
      <c r="C14" s="3" t="s">
        <v>77</v>
      </c>
      <c r="D14" t="s">
        <v>22</v>
      </c>
      <c r="E14" t="s">
        <v>23</v>
      </c>
      <c r="F14" t="s">
        <v>37</v>
      </c>
      <c r="G14">
        <v>14</v>
      </c>
      <c r="H14">
        <v>30.3</v>
      </c>
      <c r="I14">
        <v>424.2</v>
      </c>
      <c r="J14" t="s">
        <v>15</v>
      </c>
    </row>
    <row r="15" spans="2:10" x14ac:dyDescent="0.25">
      <c r="B15" s="1">
        <v>45679</v>
      </c>
      <c r="C15" s="3" t="s">
        <v>77</v>
      </c>
      <c r="D15" t="s">
        <v>59</v>
      </c>
      <c r="E15" t="s">
        <v>60</v>
      </c>
      <c r="F15" t="s">
        <v>43</v>
      </c>
      <c r="G15">
        <v>25</v>
      </c>
      <c r="H15">
        <v>14.96</v>
      </c>
      <c r="I15">
        <v>374.1</v>
      </c>
      <c r="J15" t="s">
        <v>18</v>
      </c>
    </row>
    <row r="16" spans="2:10" x14ac:dyDescent="0.25">
      <c r="B16" s="1">
        <v>45679</v>
      </c>
      <c r="C16" s="3" t="s">
        <v>77</v>
      </c>
      <c r="D16" t="s">
        <v>30</v>
      </c>
      <c r="E16" t="s">
        <v>31</v>
      </c>
      <c r="F16" t="s">
        <v>32</v>
      </c>
      <c r="G16">
        <v>21</v>
      </c>
      <c r="H16">
        <v>64.510000000000005</v>
      </c>
      <c r="I16">
        <v>1354.7</v>
      </c>
      <c r="J16" t="s">
        <v>18</v>
      </c>
    </row>
    <row r="17" spans="2:10" x14ac:dyDescent="0.25">
      <c r="B17" s="1">
        <v>45688</v>
      </c>
      <c r="C17" s="3" t="s">
        <v>77</v>
      </c>
      <c r="D17" t="s">
        <v>49</v>
      </c>
      <c r="E17" t="s">
        <v>50</v>
      </c>
      <c r="F17" t="s">
        <v>48</v>
      </c>
      <c r="G17">
        <v>4</v>
      </c>
      <c r="H17">
        <v>240.95</v>
      </c>
      <c r="I17">
        <v>963.8</v>
      </c>
      <c r="J17" t="s">
        <v>18</v>
      </c>
    </row>
    <row r="18" spans="2:10" x14ac:dyDescent="0.25">
      <c r="B18" s="1">
        <v>45690</v>
      </c>
      <c r="C18" s="3" t="s">
        <v>70</v>
      </c>
      <c r="D18" t="s">
        <v>46</v>
      </c>
      <c r="E18" t="s">
        <v>47</v>
      </c>
      <c r="F18" t="s">
        <v>21</v>
      </c>
      <c r="G18">
        <v>21</v>
      </c>
      <c r="H18">
        <v>66.45</v>
      </c>
      <c r="I18">
        <v>1395.5</v>
      </c>
      <c r="J18" t="s">
        <v>11</v>
      </c>
    </row>
    <row r="19" spans="2:10" x14ac:dyDescent="0.25">
      <c r="B19" s="1">
        <v>45692</v>
      </c>
      <c r="C19" s="3" t="s">
        <v>70</v>
      </c>
      <c r="D19" t="s">
        <v>26</v>
      </c>
      <c r="E19" t="s">
        <v>27</v>
      </c>
      <c r="F19" t="s">
        <v>14</v>
      </c>
      <c r="G19">
        <v>7</v>
      </c>
      <c r="H19">
        <v>160.04</v>
      </c>
      <c r="I19">
        <v>1120.3</v>
      </c>
      <c r="J19" t="s">
        <v>18</v>
      </c>
    </row>
    <row r="20" spans="2:10" x14ac:dyDescent="0.25">
      <c r="B20" s="1">
        <v>45701</v>
      </c>
      <c r="C20" s="3" t="s">
        <v>70</v>
      </c>
      <c r="D20" t="s">
        <v>8</v>
      </c>
      <c r="E20" t="s">
        <v>9</v>
      </c>
      <c r="F20" t="s">
        <v>10</v>
      </c>
      <c r="G20">
        <v>10</v>
      </c>
      <c r="H20">
        <v>142.21</v>
      </c>
      <c r="I20">
        <v>1422.1</v>
      </c>
      <c r="J20" t="s">
        <v>11</v>
      </c>
    </row>
    <row r="21" spans="2:10" x14ac:dyDescent="0.25">
      <c r="B21" s="1">
        <v>45702</v>
      </c>
      <c r="C21" s="3" t="s">
        <v>70</v>
      </c>
      <c r="D21" t="s">
        <v>49</v>
      </c>
      <c r="E21" t="s">
        <v>50</v>
      </c>
      <c r="F21" t="s">
        <v>40</v>
      </c>
      <c r="G21">
        <v>4</v>
      </c>
      <c r="H21">
        <v>350.78</v>
      </c>
      <c r="I21">
        <v>1403.1</v>
      </c>
      <c r="J21" t="s">
        <v>11</v>
      </c>
    </row>
    <row r="22" spans="2:10" x14ac:dyDescent="0.25">
      <c r="B22" s="1">
        <v>45703</v>
      </c>
      <c r="C22" s="3" t="s">
        <v>70</v>
      </c>
      <c r="D22" t="s">
        <v>51</v>
      </c>
      <c r="E22" t="s">
        <v>36</v>
      </c>
      <c r="F22" t="s">
        <v>68</v>
      </c>
      <c r="G22">
        <v>15</v>
      </c>
      <c r="H22">
        <v>65.98</v>
      </c>
      <c r="I22">
        <v>989.7</v>
      </c>
      <c r="J22" t="s">
        <v>11</v>
      </c>
    </row>
    <row r="23" spans="2:10" x14ac:dyDescent="0.25">
      <c r="B23" s="1">
        <v>45706</v>
      </c>
      <c r="C23" s="3" t="s">
        <v>70</v>
      </c>
      <c r="D23" t="s">
        <v>46</v>
      </c>
      <c r="E23" t="s">
        <v>47</v>
      </c>
      <c r="F23" t="s">
        <v>48</v>
      </c>
      <c r="G23">
        <v>23</v>
      </c>
      <c r="H23">
        <v>33.4</v>
      </c>
      <c r="I23">
        <v>768.3</v>
      </c>
      <c r="J23" t="s">
        <v>18</v>
      </c>
    </row>
    <row r="24" spans="2:10" x14ac:dyDescent="0.25">
      <c r="B24" s="1">
        <v>45707</v>
      </c>
      <c r="C24" s="3" t="s">
        <v>70</v>
      </c>
      <c r="D24" t="s">
        <v>25</v>
      </c>
      <c r="E24" t="s">
        <v>9</v>
      </c>
      <c r="F24" t="s">
        <v>14</v>
      </c>
      <c r="G24">
        <v>24</v>
      </c>
      <c r="H24">
        <v>27.68</v>
      </c>
      <c r="I24">
        <v>664.2</v>
      </c>
      <c r="J24" t="s">
        <v>15</v>
      </c>
    </row>
    <row r="25" spans="2:10" x14ac:dyDescent="0.25">
      <c r="B25" s="1">
        <v>45708</v>
      </c>
      <c r="C25" s="3" t="s">
        <v>70</v>
      </c>
      <c r="D25" t="s">
        <v>33</v>
      </c>
      <c r="E25" t="s">
        <v>34</v>
      </c>
      <c r="F25" t="s">
        <v>61</v>
      </c>
      <c r="G25">
        <v>9</v>
      </c>
      <c r="H25">
        <v>52</v>
      </c>
      <c r="I25">
        <v>468</v>
      </c>
      <c r="J25" t="s">
        <v>15</v>
      </c>
    </row>
    <row r="26" spans="2:10" x14ac:dyDescent="0.25">
      <c r="B26" s="1">
        <v>45709</v>
      </c>
      <c r="C26" s="3" t="s">
        <v>70</v>
      </c>
      <c r="D26" t="s">
        <v>46</v>
      </c>
      <c r="E26" t="s">
        <v>47</v>
      </c>
      <c r="F26" t="s">
        <v>21</v>
      </c>
      <c r="G26">
        <v>12</v>
      </c>
      <c r="H26">
        <v>48.77</v>
      </c>
      <c r="I26">
        <v>585.20000000000005</v>
      </c>
      <c r="J26" t="s">
        <v>18</v>
      </c>
    </row>
    <row r="27" spans="2:10" x14ac:dyDescent="0.25">
      <c r="B27" s="1">
        <v>45716</v>
      </c>
      <c r="C27" s="3" t="s">
        <v>70</v>
      </c>
      <c r="D27" t="s">
        <v>49</v>
      </c>
      <c r="E27" t="s">
        <v>50</v>
      </c>
      <c r="F27" t="s">
        <v>28</v>
      </c>
      <c r="G27">
        <v>7</v>
      </c>
      <c r="H27">
        <v>54.91</v>
      </c>
      <c r="I27">
        <v>384.4</v>
      </c>
      <c r="J27" t="s">
        <v>18</v>
      </c>
    </row>
    <row r="28" spans="2:10" x14ac:dyDescent="0.25">
      <c r="B28" s="1">
        <v>45720</v>
      </c>
      <c r="C28" s="3" t="s">
        <v>78</v>
      </c>
      <c r="D28" t="s">
        <v>38</v>
      </c>
      <c r="E28" t="s">
        <v>39</v>
      </c>
      <c r="F28" t="s">
        <v>48</v>
      </c>
      <c r="G28">
        <v>1</v>
      </c>
      <c r="H28">
        <v>423.7</v>
      </c>
      <c r="I28">
        <v>423.7</v>
      </c>
      <c r="J28" t="s">
        <v>15</v>
      </c>
    </row>
    <row r="29" spans="2:10" x14ac:dyDescent="0.25">
      <c r="B29" s="1">
        <v>45726</v>
      </c>
      <c r="C29" s="3" t="s">
        <v>78</v>
      </c>
      <c r="D29" t="s">
        <v>59</v>
      </c>
      <c r="E29" t="s">
        <v>60</v>
      </c>
      <c r="F29" t="s">
        <v>54</v>
      </c>
      <c r="G29">
        <v>4</v>
      </c>
      <c r="H29">
        <v>278.45</v>
      </c>
      <c r="I29">
        <v>1113.8</v>
      </c>
      <c r="J29" t="s">
        <v>15</v>
      </c>
    </row>
    <row r="30" spans="2:10" x14ac:dyDescent="0.25">
      <c r="B30" s="1">
        <v>45726</v>
      </c>
      <c r="C30" s="3" t="s">
        <v>78</v>
      </c>
      <c r="D30" t="s">
        <v>41</v>
      </c>
      <c r="E30" t="s">
        <v>42</v>
      </c>
      <c r="F30" t="s">
        <v>61</v>
      </c>
      <c r="G30">
        <v>7</v>
      </c>
      <c r="H30">
        <v>69.34</v>
      </c>
      <c r="I30">
        <v>485.4</v>
      </c>
      <c r="J30" t="s">
        <v>15</v>
      </c>
    </row>
    <row r="31" spans="2:10" x14ac:dyDescent="0.25">
      <c r="B31" s="1">
        <v>45728</v>
      </c>
      <c r="C31" s="3" t="s">
        <v>78</v>
      </c>
      <c r="D31" t="s">
        <v>16</v>
      </c>
      <c r="E31" t="s">
        <v>17</v>
      </c>
      <c r="F31" t="s">
        <v>56</v>
      </c>
      <c r="G31">
        <v>2</v>
      </c>
      <c r="H31">
        <v>619.54999999999995</v>
      </c>
      <c r="I31">
        <v>1239.0999999999999</v>
      </c>
      <c r="J31" t="s">
        <v>11</v>
      </c>
    </row>
    <row r="32" spans="2:10" x14ac:dyDescent="0.25">
      <c r="B32" s="1">
        <v>45729</v>
      </c>
      <c r="C32" s="3" t="s">
        <v>78</v>
      </c>
      <c r="D32" t="s">
        <v>41</v>
      </c>
      <c r="E32" t="s">
        <v>42</v>
      </c>
      <c r="F32" t="s">
        <v>37</v>
      </c>
      <c r="G32">
        <v>12</v>
      </c>
      <c r="H32">
        <v>87.14</v>
      </c>
      <c r="I32">
        <v>1045.7</v>
      </c>
      <c r="J32" t="s">
        <v>18</v>
      </c>
    </row>
    <row r="33" spans="2:10" x14ac:dyDescent="0.25">
      <c r="B33" s="1">
        <v>45735</v>
      </c>
      <c r="C33" s="3" t="s">
        <v>78</v>
      </c>
      <c r="D33" t="s">
        <v>8</v>
      </c>
      <c r="E33" t="s">
        <v>9</v>
      </c>
      <c r="F33" t="s">
        <v>37</v>
      </c>
      <c r="G33">
        <v>18</v>
      </c>
      <c r="H33">
        <v>65.91</v>
      </c>
      <c r="I33">
        <v>1186.4000000000001</v>
      </c>
      <c r="J33" t="s">
        <v>18</v>
      </c>
    </row>
    <row r="34" spans="2:10" x14ac:dyDescent="0.25">
      <c r="B34" s="1">
        <v>45738</v>
      </c>
      <c r="C34" s="3" t="s">
        <v>78</v>
      </c>
      <c r="D34" t="s">
        <v>49</v>
      </c>
      <c r="E34" t="s">
        <v>50</v>
      </c>
      <c r="F34" t="s">
        <v>21</v>
      </c>
      <c r="G34">
        <v>22</v>
      </c>
      <c r="H34">
        <v>33.58</v>
      </c>
      <c r="I34">
        <v>738.8</v>
      </c>
      <c r="J34" t="s">
        <v>15</v>
      </c>
    </row>
    <row r="35" spans="2:10" x14ac:dyDescent="0.25">
      <c r="B35" s="1">
        <v>45743</v>
      </c>
      <c r="C35" s="3" t="s">
        <v>78</v>
      </c>
      <c r="D35" t="s">
        <v>19</v>
      </c>
      <c r="E35" t="s">
        <v>20</v>
      </c>
      <c r="F35" t="s">
        <v>32</v>
      </c>
      <c r="G35">
        <v>14</v>
      </c>
      <c r="H35">
        <v>70.430000000000007</v>
      </c>
      <c r="I35">
        <v>986</v>
      </c>
      <c r="J35" t="s">
        <v>15</v>
      </c>
    </row>
    <row r="36" spans="2:10" x14ac:dyDescent="0.25">
      <c r="B36" s="1">
        <v>45743</v>
      </c>
      <c r="C36" s="3" t="s">
        <v>78</v>
      </c>
      <c r="D36" t="s">
        <v>41</v>
      </c>
      <c r="E36" t="s">
        <v>42</v>
      </c>
      <c r="F36" t="s">
        <v>56</v>
      </c>
      <c r="G36">
        <v>24</v>
      </c>
      <c r="H36">
        <v>59.89</v>
      </c>
      <c r="I36">
        <v>1437.4</v>
      </c>
      <c r="J36" t="s">
        <v>15</v>
      </c>
    </row>
    <row r="37" spans="2:10" x14ac:dyDescent="0.25">
      <c r="B37" s="1">
        <v>45744</v>
      </c>
      <c r="C37" s="3" t="s">
        <v>78</v>
      </c>
      <c r="D37" t="s">
        <v>51</v>
      </c>
      <c r="E37" t="s">
        <v>36</v>
      </c>
      <c r="F37" t="s">
        <v>29</v>
      </c>
      <c r="G37">
        <v>19</v>
      </c>
      <c r="H37">
        <v>31.07</v>
      </c>
      <c r="I37">
        <v>590.29999999999995</v>
      </c>
      <c r="J37" t="s">
        <v>15</v>
      </c>
    </row>
    <row r="38" spans="2:10" x14ac:dyDescent="0.25">
      <c r="B38" s="1">
        <v>45756</v>
      </c>
      <c r="C38" s="3" t="s">
        <v>74</v>
      </c>
      <c r="D38" t="s">
        <v>22</v>
      </c>
      <c r="E38" t="s">
        <v>23</v>
      </c>
      <c r="F38" t="s">
        <v>24</v>
      </c>
      <c r="G38">
        <v>14</v>
      </c>
      <c r="H38">
        <v>101.66</v>
      </c>
      <c r="I38">
        <v>1423.3</v>
      </c>
      <c r="J38" t="s">
        <v>18</v>
      </c>
    </row>
    <row r="39" spans="2:10" x14ac:dyDescent="0.25">
      <c r="B39" s="1">
        <v>45758</v>
      </c>
      <c r="C39" s="3" t="s">
        <v>74</v>
      </c>
      <c r="D39" t="s">
        <v>49</v>
      </c>
      <c r="E39" t="s">
        <v>50</v>
      </c>
      <c r="F39" t="s">
        <v>56</v>
      </c>
      <c r="G39">
        <v>2</v>
      </c>
      <c r="H39">
        <v>441.3</v>
      </c>
      <c r="I39">
        <v>882.6</v>
      </c>
      <c r="J39" t="s">
        <v>15</v>
      </c>
    </row>
    <row r="40" spans="2:10" x14ac:dyDescent="0.25">
      <c r="B40" s="1">
        <v>45759</v>
      </c>
      <c r="C40" s="3" t="s">
        <v>74</v>
      </c>
      <c r="D40" t="s">
        <v>51</v>
      </c>
      <c r="E40" t="s">
        <v>36</v>
      </c>
      <c r="F40" t="s">
        <v>56</v>
      </c>
      <c r="G40">
        <v>2</v>
      </c>
      <c r="H40">
        <v>332.65</v>
      </c>
      <c r="I40">
        <v>665.3</v>
      </c>
      <c r="J40" t="s">
        <v>11</v>
      </c>
    </row>
    <row r="41" spans="2:10" x14ac:dyDescent="0.25">
      <c r="B41" s="1">
        <v>45760</v>
      </c>
      <c r="C41" s="3" t="s">
        <v>74</v>
      </c>
      <c r="D41" t="s">
        <v>52</v>
      </c>
      <c r="E41" t="s">
        <v>53</v>
      </c>
      <c r="F41" t="s">
        <v>10</v>
      </c>
      <c r="G41">
        <v>24</v>
      </c>
      <c r="H41">
        <v>21.4</v>
      </c>
      <c r="I41">
        <v>513.5</v>
      </c>
      <c r="J41" t="s">
        <v>18</v>
      </c>
    </row>
    <row r="42" spans="2:10" x14ac:dyDescent="0.25">
      <c r="B42" s="1">
        <v>45760</v>
      </c>
      <c r="C42" s="3" t="s">
        <v>74</v>
      </c>
      <c r="D42" t="s">
        <v>25</v>
      </c>
      <c r="E42" t="s">
        <v>9</v>
      </c>
      <c r="F42" t="s">
        <v>10</v>
      </c>
      <c r="G42">
        <v>20</v>
      </c>
      <c r="H42">
        <v>73.42</v>
      </c>
      <c r="I42">
        <v>1468.4</v>
      </c>
      <c r="J42" t="s">
        <v>18</v>
      </c>
    </row>
    <row r="43" spans="2:10" x14ac:dyDescent="0.25">
      <c r="B43" s="1">
        <v>45762</v>
      </c>
      <c r="C43" s="3" t="s">
        <v>74</v>
      </c>
      <c r="D43" t="s">
        <v>38</v>
      </c>
      <c r="E43" t="s">
        <v>39</v>
      </c>
      <c r="F43" t="s">
        <v>67</v>
      </c>
      <c r="G43">
        <v>6</v>
      </c>
      <c r="H43">
        <v>114.57</v>
      </c>
      <c r="I43">
        <v>687.4</v>
      </c>
      <c r="J43" t="s">
        <v>11</v>
      </c>
    </row>
    <row r="44" spans="2:10" x14ac:dyDescent="0.25">
      <c r="B44" s="1">
        <v>45765</v>
      </c>
      <c r="C44" s="3" t="s">
        <v>74</v>
      </c>
      <c r="D44" t="s">
        <v>38</v>
      </c>
      <c r="E44" t="s">
        <v>39</v>
      </c>
      <c r="F44" t="s">
        <v>54</v>
      </c>
      <c r="G44">
        <v>15</v>
      </c>
      <c r="H44">
        <v>95.11</v>
      </c>
      <c r="I44">
        <v>1426.6</v>
      </c>
      <c r="J44" t="s">
        <v>11</v>
      </c>
    </row>
    <row r="45" spans="2:10" x14ac:dyDescent="0.25">
      <c r="B45" s="1">
        <v>45769</v>
      </c>
      <c r="C45" s="3" t="s">
        <v>74</v>
      </c>
      <c r="D45" t="s">
        <v>44</v>
      </c>
      <c r="E45" t="s">
        <v>45</v>
      </c>
      <c r="F45" t="s">
        <v>14</v>
      </c>
      <c r="G45">
        <v>12</v>
      </c>
      <c r="H45">
        <v>79.52</v>
      </c>
      <c r="I45">
        <v>954.3</v>
      </c>
      <c r="J45" t="s">
        <v>15</v>
      </c>
    </row>
    <row r="46" spans="2:10" x14ac:dyDescent="0.25">
      <c r="B46" s="1">
        <v>45770</v>
      </c>
      <c r="C46" s="3" t="s">
        <v>74</v>
      </c>
      <c r="D46" t="s">
        <v>35</v>
      </c>
      <c r="E46" t="s">
        <v>36</v>
      </c>
      <c r="F46" t="s">
        <v>21</v>
      </c>
      <c r="G46">
        <v>25</v>
      </c>
      <c r="H46">
        <v>36.799999999999997</v>
      </c>
      <c r="I46">
        <v>919.9</v>
      </c>
      <c r="J46" t="s">
        <v>18</v>
      </c>
    </row>
    <row r="47" spans="2:10" x14ac:dyDescent="0.25">
      <c r="B47" s="1">
        <v>45775</v>
      </c>
      <c r="C47" s="3" t="s">
        <v>74</v>
      </c>
      <c r="D47" t="s">
        <v>35</v>
      </c>
      <c r="E47" t="s">
        <v>36</v>
      </c>
      <c r="F47" t="s">
        <v>54</v>
      </c>
      <c r="G47">
        <v>13</v>
      </c>
      <c r="H47">
        <v>85.74</v>
      </c>
      <c r="I47">
        <v>1114.5999999999999</v>
      </c>
      <c r="J47" t="s">
        <v>15</v>
      </c>
    </row>
    <row r="48" spans="2:10" x14ac:dyDescent="0.25">
      <c r="B48" s="1">
        <v>45784</v>
      </c>
      <c r="C48" s="3" t="s">
        <v>81</v>
      </c>
      <c r="D48" t="s">
        <v>26</v>
      </c>
      <c r="E48" t="s">
        <v>27</v>
      </c>
      <c r="F48" t="s">
        <v>56</v>
      </c>
      <c r="G48">
        <v>24</v>
      </c>
      <c r="H48">
        <v>13.62</v>
      </c>
      <c r="I48">
        <v>327</v>
      </c>
      <c r="J48" t="s">
        <v>11</v>
      </c>
    </row>
    <row r="49" spans="2:10" x14ac:dyDescent="0.25">
      <c r="B49" s="1">
        <v>45786</v>
      </c>
      <c r="C49" s="3" t="s">
        <v>81</v>
      </c>
      <c r="D49" t="s">
        <v>19</v>
      </c>
      <c r="E49" t="s">
        <v>20</v>
      </c>
      <c r="F49" t="s">
        <v>62</v>
      </c>
      <c r="G49">
        <v>7</v>
      </c>
      <c r="H49">
        <v>100.29</v>
      </c>
      <c r="I49">
        <v>702</v>
      </c>
      <c r="J49" t="s">
        <v>11</v>
      </c>
    </row>
    <row r="50" spans="2:10" x14ac:dyDescent="0.25">
      <c r="B50" s="1">
        <v>45798</v>
      </c>
      <c r="C50" s="3" t="s">
        <v>81</v>
      </c>
      <c r="D50" t="s">
        <v>12</v>
      </c>
      <c r="E50" t="s">
        <v>13</v>
      </c>
      <c r="F50" t="s">
        <v>65</v>
      </c>
      <c r="G50">
        <v>11</v>
      </c>
      <c r="H50">
        <v>77.819999999999993</v>
      </c>
      <c r="I50">
        <v>856</v>
      </c>
      <c r="J50" t="s">
        <v>11</v>
      </c>
    </row>
    <row r="51" spans="2:10" x14ac:dyDescent="0.25">
      <c r="B51" s="1">
        <v>45799</v>
      </c>
      <c r="C51" s="3" t="s">
        <v>81</v>
      </c>
      <c r="D51" t="s">
        <v>44</v>
      </c>
      <c r="E51" t="s">
        <v>45</v>
      </c>
      <c r="F51" t="s">
        <v>40</v>
      </c>
      <c r="G51">
        <v>19</v>
      </c>
      <c r="H51">
        <v>74.08</v>
      </c>
      <c r="I51">
        <v>1407.6</v>
      </c>
      <c r="J51" t="s">
        <v>15</v>
      </c>
    </row>
    <row r="52" spans="2:10" x14ac:dyDescent="0.25">
      <c r="B52" s="1">
        <v>45803</v>
      </c>
      <c r="C52" s="3" t="s">
        <v>81</v>
      </c>
      <c r="D52" t="s">
        <v>35</v>
      </c>
      <c r="E52" t="s">
        <v>36</v>
      </c>
      <c r="F52" t="s">
        <v>56</v>
      </c>
      <c r="G52">
        <v>11</v>
      </c>
      <c r="H52">
        <v>83.01</v>
      </c>
      <c r="I52">
        <v>913.1</v>
      </c>
      <c r="J52" t="s">
        <v>18</v>
      </c>
    </row>
    <row r="53" spans="2:10" x14ac:dyDescent="0.25">
      <c r="B53" s="1">
        <v>45808</v>
      </c>
      <c r="C53" s="3" t="s">
        <v>81</v>
      </c>
      <c r="D53" t="s">
        <v>8</v>
      </c>
      <c r="E53" t="s">
        <v>9</v>
      </c>
      <c r="F53" t="s">
        <v>55</v>
      </c>
      <c r="G53">
        <v>13</v>
      </c>
      <c r="H53">
        <v>31.98</v>
      </c>
      <c r="I53">
        <v>415.8</v>
      </c>
      <c r="J53" t="s">
        <v>15</v>
      </c>
    </row>
    <row r="54" spans="2:10" x14ac:dyDescent="0.25">
      <c r="B54" s="1">
        <v>45812</v>
      </c>
      <c r="C54" s="3" t="s">
        <v>71</v>
      </c>
      <c r="D54" t="s">
        <v>44</v>
      </c>
      <c r="E54" t="s">
        <v>45</v>
      </c>
      <c r="F54" t="s">
        <v>56</v>
      </c>
      <c r="G54">
        <v>5</v>
      </c>
      <c r="H54">
        <v>91.84</v>
      </c>
      <c r="I54">
        <v>459.2</v>
      </c>
      <c r="J54" t="s">
        <v>15</v>
      </c>
    </row>
    <row r="55" spans="2:10" x14ac:dyDescent="0.25">
      <c r="B55" s="1">
        <v>45815</v>
      </c>
      <c r="C55" s="3" t="s">
        <v>71</v>
      </c>
      <c r="D55" t="s">
        <v>35</v>
      </c>
      <c r="E55" t="s">
        <v>36</v>
      </c>
      <c r="F55" t="s">
        <v>10</v>
      </c>
      <c r="G55">
        <v>10</v>
      </c>
      <c r="H55">
        <v>91.68</v>
      </c>
      <c r="I55">
        <v>916.8</v>
      </c>
      <c r="J55" t="s">
        <v>15</v>
      </c>
    </row>
    <row r="56" spans="2:10" x14ac:dyDescent="0.25">
      <c r="B56" s="1">
        <v>45818</v>
      </c>
      <c r="C56" s="3" t="s">
        <v>71</v>
      </c>
      <c r="D56" t="s">
        <v>38</v>
      </c>
      <c r="E56" t="s">
        <v>39</v>
      </c>
      <c r="F56" t="s">
        <v>40</v>
      </c>
      <c r="G56">
        <v>21</v>
      </c>
      <c r="H56">
        <v>42.26</v>
      </c>
      <c r="I56">
        <v>887.5</v>
      </c>
      <c r="J56" t="s">
        <v>15</v>
      </c>
    </row>
    <row r="57" spans="2:10" x14ac:dyDescent="0.25">
      <c r="B57" s="1">
        <v>45820</v>
      </c>
      <c r="C57" s="3" t="s">
        <v>71</v>
      </c>
      <c r="D57" t="s">
        <v>63</v>
      </c>
      <c r="E57" t="s">
        <v>64</v>
      </c>
      <c r="F57" t="s">
        <v>28</v>
      </c>
      <c r="G57">
        <v>7</v>
      </c>
      <c r="H57">
        <v>123.79</v>
      </c>
      <c r="I57">
        <v>866.5</v>
      </c>
      <c r="J57" t="s">
        <v>11</v>
      </c>
    </row>
    <row r="58" spans="2:10" x14ac:dyDescent="0.25">
      <c r="B58" s="1">
        <v>45824</v>
      </c>
      <c r="C58" s="3" t="s">
        <v>71</v>
      </c>
      <c r="D58" t="s">
        <v>30</v>
      </c>
      <c r="E58" t="s">
        <v>31</v>
      </c>
      <c r="F58" t="s">
        <v>48</v>
      </c>
      <c r="G58">
        <v>10</v>
      </c>
      <c r="H58">
        <v>41.38</v>
      </c>
      <c r="I58">
        <v>413.8</v>
      </c>
      <c r="J58" t="s">
        <v>18</v>
      </c>
    </row>
    <row r="59" spans="2:10" x14ac:dyDescent="0.25">
      <c r="B59" s="1">
        <v>45826</v>
      </c>
      <c r="C59" s="3" t="s">
        <v>71</v>
      </c>
      <c r="D59" t="s">
        <v>51</v>
      </c>
      <c r="E59" t="s">
        <v>36</v>
      </c>
      <c r="F59" t="s">
        <v>28</v>
      </c>
      <c r="G59">
        <v>6</v>
      </c>
      <c r="H59">
        <v>93.8</v>
      </c>
      <c r="I59">
        <v>562.79999999999995</v>
      </c>
      <c r="J59" t="s">
        <v>18</v>
      </c>
    </row>
    <row r="60" spans="2:10" x14ac:dyDescent="0.25">
      <c r="B60" s="1">
        <v>45836</v>
      </c>
      <c r="C60" s="3" t="s">
        <v>71</v>
      </c>
      <c r="D60" t="s">
        <v>12</v>
      </c>
      <c r="E60" t="s">
        <v>13</v>
      </c>
      <c r="F60" t="s">
        <v>14</v>
      </c>
      <c r="G60">
        <v>23</v>
      </c>
      <c r="H60">
        <v>62.79</v>
      </c>
      <c r="I60">
        <v>1444.2</v>
      </c>
      <c r="J60" t="s">
        <v>15</v>
      </c>
    </row>
    <row r="61" spans="2:10" x14ac:dyDescent="0.25">
      <c r="B61" s="1">
        <v>45837</v>
      </c>
      <c r="C61" s="3" t="s">
        <v>71</v>
      </c>
      <c r="D61" t="s">
        <v>25</v>
      </c>
      <c r="E61" t="s">
        <v>9</v>
      </c>
      <c r="F61" t="s">
        <v>10</v>
      </c>
      <c r="G61">
        <v>10</v>
      </c>
      <c r="H61">
        <v>64.349999999999994</v>
      </c>
      <c r="I61">
        <v>643.5</v>
      </c>
      <c r="J61" t="s">
        <v>11</v>
      </c>
    </row>
    <row r="62" spans="2:10" x14ac:dyDescent="0.25">
      <c r="B62" s="1">
        <v>45837</v>
      </c>
      <c r="C62" s="3" t="s">
        <v>71</v>
      </c>
      <c r="D62" t="s">
        <v>33</v>
      </c>
      <c r="E62" t="s">
        <v>34</v>
      </c>
      <c r="F62" t="s">
        <v>10</v>
      </c>
      <c r="G62">
        <v>3</v>
      </c>
      <c r="H62">
        <v>387.83</v>
      </c>
      <c r="I62">
        <v>1163.5</v>
      </c>
      <c r="J62" t="s">
        <v>18</v>
      </c>
    </row>
    <row r="63" spans="2:10" x14ac:dyDescent="0.25">
      <c r="B63" s="1">
        <v>45847</v>
      </c>
      <c r="C63" s="3" t="s">
        <v>75</v>
      </c>
      <c r="D63" t="s">
        <v>22</v>
      </c>
      <c r="E63" t="s">
        <v>23</v>
      </c>
      <c r="F63" t="s">
        <v>28</v>
      </c>
      <c r="G63">
        <v>4</v>
      </c>
      <c r="H63">
        <v>187.98</v>
      </c>
      <c r="I63">
        <v>751.9</v>
      </c>
      <c r="J63" t="s">
        <v>18</v>
      </c>
    </row>
    <row r="64" spans="2:10" x14ac:dyDescent="0.25">
      <c r="B64" s="1">
        <v>45857</v>
      </c>
      <c r="C64" s="3" t="s">
        <v>75</v>
      </c>
      <c r="D64" t="s">
        <v>25</v>
      </c>
      <c r="E64" t="s">
        <v>9</v>
      </c>
      <c r="F64" t="s">
        <v>66</v>
      </c>
      <c r="G64">
        <v>20</v>
      </c>
      <c r="H64">
        <v>73.8</v>
      </c>
      <c r="I64">
        <v>1476.1</v>
      </c>
      <c r="J64" t="s">
        <v>11</v>
      </c>
    </row>
    <row r="65" spans="2:10" x14ac:dyDescent="0.25">
      <c r="B65" s="1">
        <v>45859</v>
      </c>
      <c r="C65" s="3" t="s">
        <v>75</v>
      </c>
      <c r="D65" t="s">
        <v>35</v>
      </c>
      <c r="E65" t="s">
        <v>36</v>
      </c>
      <c r="F65" t="s">
        <v>14</v>
      </c>
      <c r="G65">
        <v>7</v>
      </c>
      <c r="H65">
        <v>120.19</v>
      </c>
      <c r="I65">
        <v>841.3</v>
      </c>
      <c r="J65" t="s">
        <v>11</v>
      </c>
    </row>
    <row r="66" spans="2:10" x14ac:dyDescent="0.25">
      <c r="B66" s="1">
        <v>45862</v>
      </c>
      <c r="C66" s="3" t="s">
        <v>75</v>
      </c>
      <c r="D66" t="s">
        <v>25</v>
      </c>
      <c r="E66" t="s">
        <v>9</v>
      </c>
      <c r="F66" t="s">
        <v>28</v>
      </c>
      <c r="G66">
        <v>2</v>
      </c>
      <c r="H66">
        <v>549.35</v>
      </c>
      <c r="I66">
        <v>1098.7</v>
      </c>
      <c r="J66" t="s">
        <v>11</v>
      </c>
    </row>
    <row r="67" spans="2:10" x14ac:dyDescent="0.25">
      <c r="B67" s="1">
        <v>45865</v>
      </c>
      <c r="C67" s="3" t="s">
        <v>75</v>
      </c>
      <c r="D67" t="s">
        <v>33</v>
      </c>
      <c r="E67" t="s">
        <v>34</v>
      </c>
      <c r="F67" t="s">
        <v>56</v>
      </c>
      <c r="G67">
        <v>12</v>
      </c>
      <c r="H67">
        <v>78.56</v>
      </c>
      <c r="I67">
        <v>942.7</v>
      </c>
      <c r="J67" t="s">
        <v>15</v>
      </c>
    </row>
    <row r="68" spans="2:10" x14ac:dyDescent="0.25">
      <c r="B68" s="1">
        <v>45871</v>
      </c>
      <c r="C68" s="3" t="s">
        <v>73</v>
      </c>
      <c r="D68" t="s">
        <v>19</v>
      </c>
      <c r="E68" t="s">
        <v>20</v>
      </c>
      <c r="F68" t="s">
        <v>21</v>
      </c>
      <c r="G68">
        <v>18</v>
      </c>
      <c r="H68">
        <v>27.67</v>
      </c>
      <c r="I68">
        <v>498.1</v>
      </c>
      <c r="J68" t="s">
        <v>11</v>
      </c>
    </row>
    <row r="69" spans="2:10" x14ac:dyDescent="0.25">
      <c r="B69" s="1">
        <v>45871</v>
      </c>
      <c r="C69" s="3" t="s">
        <v>73</v>
      </c>
      <c r="D69" t="s">
        <v>30</v>
      </c>
      <c r="E69" t="s">
        <v>31</v>
      </c>
      <c r="F69" t="s">
        <v>29</v>
      </c>
      <c r="G69">
        <v>8</v>
      </c>
      <c r="H69">
        <v>107.02</v>
      </c>
      <c r="I69">
        <v>856.2</v>
      </c>
      <c r="J69" t="s">
        <v>15</v>
      </c>
    </row>
    <row r="70" spans="2:10" x14ac:dyDescent="0.25">
      <c r="B70" s="1">
        <v>45874</v>
      </c>
      <c r="C70" s="3" t="s">
        <v>73</v>
      </c>
      <c r="D70" t="s">
        <v>25</v>
      </c>
      <c r="E70" t="s">
        <v>9</v>
      </c>
      <c r="F70" t="s">
        <v>48</v>
      </c>
      <c r="G70">
        <v>13</v>
      </c>
      <c r="H70">
        <v>49.94</v>
      </c>
      <c r="I70">
        <v>649.20000000000005</v>
      </c>
      <c r="J70" t="s">
        <v>11</v>
      </c>
    </row>
    <row r="71" spans="2:10" x14ac:dyDescent="0.25">
      <c r="B71" s="1">
        <v>45875</v>
      </c>
      <c r="C71" s="3" t="s">
        <v>73</v>
      </c>
      <c r="D71" t="s">
        <v>16</v>
      </c>
      <c r="E71" t="s">
        <v>17</v>
      </c>
      <c r="F71" t="s">
        <v>55</v>
      </c>
      <c r="G71">
        <v>9</v>
      </c>
      <c r="H71">
        <v>149.66999999999999</v>
      </c>
      <c r="I71">
        <v>1347</v>
      </c>
      <c r="J71" t="s">
        <v>11</v>
      </c>
    </row>
    <row r="72" spans="2:10" x14ac:dyDescent="0.25">
      <c r="B72" s="1">
        <v>45876</v>
      </c>
      <c r="C72" s="3" t="s">
        <v>73</v>
      </c>
      <c r="D72" t="s">
        <v>49</v>
      </c>
      <c r="E72" t="s">
        <v>50</v>
      </c>
      <c r="F72" t="s">
        <v>67</v>
      </c>
      <c r="G72">
        <v>22</v>
      </c>
      <c r="H72">
        <v>61.64</v>
      </c>
      <c r="I72">
        <v>1356.1</v>
      </c>
      <c r="J72" t="s">
        <v>11</v>
      </c>
    </row>
    <row r="73" spans="2:10" x14ac:dyDescent="0.25">
      <c r="B73" s="1">
        <v>45882</v>
      </c>
      <c r="C73" s="3" t="s">
        <v>73</v>
      </c>
      <c r="D73" t="s">
        <v>35</v>
      </c>
      <c r="E73" t="s">
        <v>36</v>
      </c>
      <c r="F73" t="s">
        <v>65</v>
      </c>
      <c r="G73">
        <v>20</v>
      </c>
      <c r="H73">
        <v>31.22</v>
      </c>
      <c r="I73">
        <v>624.4</v>
      </c>
      <c r="J73" t="s">
        <v>15</v>
      </c>
    </row>
    <row r="74" spans="2:10" x14ac:dyDescent="0.25">
      <c r="B74" s="1">
        <v>45884</v>
      </c>
      <c r="C74" s="3" t="s">
        <v>73</v>
      </c>
      <c r="D74" t="s">
        <v>49</v>
      </c>
      <c r="E74" t="s">
        <v>50</v>
      </c>
      <c r="F74" t="s">
        <v>43</v>
      </c>
      <c r="G74">
        <v>23</v>
      </c>
      <c r="H74">
        <v>26.53</v>
      </c>
      <c r="I74">
        <v>610.29999999999995</v>
      </c>
      <c r="J74" t="s">
        <v>15</v>
      </c>
    </row>
    <row r="75" spans="2:10" x14ac:dyDescent="0.25">
      <c r="B75" s="1">
        <v>45887</v>
      </c>
      <c r="C75" s="3" t="s">
        <v>73</v>
      </c>
      <c r="D75" t="s">
        <v>12</v>
      </c>
      <c r="E75" t="s">
        <v>13</v>
      </c>
      <c r="F75" t="s">
        <v>48</v>
      </c>
      <c r="G75">
        <v>3</v>
      </c>
      <c r="H75">
        <v>488.93</v>
      </c>
      <c r="I75">
        <v>1466.8</v>
      </c>
      <c r="J75" t="s">
        <v>15</v>
      </c>
    </row>
    <row r="76" spans="2:10" x14ac:dyDescent="0.25">
      <c r="B76" s="1">
        <v>45899</v>
      </c>
      <c r="C76" s="3" t="s">
        <v>73</v>
      </c>
      <c r="D76" t="s">
        <v>12</v>
      </c>
      <c r="E76" t="s">
        <v>13</v>
      </c>
      <c r="F76" t="s">
        <v>37</v>
      </c>
      <c r="G76">
        <v>17</v>
      </c>
      <c r="H76">
        <v>66.739999999999995</v>
      </c>
      <c r="I76">
        <v>1134.5</v>
      </c>
      <c r="J76" t="s">
        <v>18</v>
      </c>
    </row>
    <row r="77" spans="2:10" x14ac:dyDescent="0.25">
      <c r="B77" s="1">
        <v>45900</v>
      </c>
      <c r="C77" s="3" t="s">
        <v>73</v>
      </c>
      <c r="D77" t="s">
        <v>38</v>
      </c>
      <c r="E77" t="s">
        <v>39</v>
      </c>
      <c r="F77" t="s">
        <v>43</v>
      </c>
      <c r="G77">
        <v>25</v>
      </c>
      <c r="H77">
        <v>55.38</v>
      </c>
      <c r="I77">
        <v>1384.4</v>
      </c>
      <c r="J77" t="s">
        <v>11</v>
      </c>
    </row>
    <row r="78" spans="2:10" x14ac:dyDescent="0.25">
      <c r="B78" s="1">
        <v>45902</v>
      </c>
      <c r="C78" s="3" t="s">
        <v>76</v>
      </c>
      <c r="D78" t="s">
        <v>59</v>
      </c>
      <c r="E78" t="s">
        <v>60</v>
      </c>
      <c r="F78" t="s">
        <v>21</v>
      </c>
      <c r="G78">
        <v>12</v>
      </c>
      <c r="H78">
        <v>31.24</v>
      </c>
      <c r="I78">
        <v>374.9</v>
      </c>
      <c r="J78" t="s">
        <v>15</v>
      </c>
    </row>
    <row r="79" spans="2:10" x14ac:dyDescent="0.25">
      <c r="B79" s="1">
        <v>45910</v>
      </c>
      <c r="C79" s="3" t="s">
        <v>76</v>
      </c>
      <c r="D79" t="s">
        <v>8</v>
      </c>
      <c r="E79" t="s">
        <v>9</v>
      </c>
      <c r="F79" t="s">
        <v>67</v>
      </c>
      <c r="G79">
        <v>21</v>
      </c>
      <c r="H79">
        <v>40.5</v>
      </c>
      <c r="I79">
        <v>850.5</v>
      </c>
      <c r="J79" t="s">
        <v>18</v>
      </c>
    </row>
    <row r="80" spans="2:10" x14ac:dyDescent="0.25">
      <c r="B80" s="1">
        <v>45911</v>
      </c>
      <c r="C80" s="3" t="s">
        <v>76</v>
      </c>
      <c r="D80" t="s">
        <v>22</v>
      </c>
      <c r="E80" t="s">
        <v>23</v>
      </c>
      <c r="F80" t="s">
        <v>10</v>
      </c>
      <c r="G80">
        <v>21</v>
      </c>
      <c r="H80">
        <v>32.299999999999997</v>
      </c>
      <c r="I80">
        <v>678.2</v>
      </c>
      <c r="J80" t="s">
        <v>18</v>
      </c>
    </row>
    <row r="81" spans="2:10" x14ac:dyDescent="0.25">
      <c r="B81" s="1">
        <v>45913</v>
      </c>
      <c r="C81" s="3" t="s">
        <v>76</v>
      </c>
      <c r="D81" t="s">
        <v>33</v>
      </c>
      <c r="E81" t="s">
        <v>34</v>
      </c>
      <c r="F81" t="s">
        <v>37</v>
      </c>
      <c r="G81">
        <v>4</v>
      </c>
      <c r="H81">
        <v>234.88</v>
      </c>
      <c r="I81">
        <v>939.5</v>
      </c>
      <c r="J81" t="s">
        <v>15</v>
      </c>
    </row>
    <row r="82" spans="2:10" x14ac:dyDescent="0.25">
      <c r="B82" s="1">
        <v>45914</v>
      </c>
      <c r="C82" s="3" t="s">
        <v>76</v>
      </c>
      <c r="D82" t="s">
        <v>25</v>
      </c>
      <c r="E82" t="s">
        <v>9</v>
      </c>
      <c r="F82" t="s">
        <v>32</v>
      </c>
      <c r="G82">
        <v>15</v>
      </c>
      <c r="H82">
        <v>58.38</v>
      </c>
      <c r="I82">
        <v>875.7</v>
      </c>
      <c r="J82" t="s">
        <v>15</v>
      </c>
    </row>
    <row r="83" spans="2:10" x14ac:dyDescent="0.25">
      <c r="B83" s="1">
        <v>45917</v>
      </c>
      <c r="C83" s="3" t="s">
        <v>76</v>
      </c>
      <c r="D83" t="s">
        <v>25</v>
      </c>
      <c r="E83" t="s">
        <v>9</v>
      </c>
      <c r="F83" t="s">
        <v>43</v>
      </c>
      <c r="G83">
        <v>1</v>
      </c>
      <c r="H83">
        <v>437.9</v>
      </c>
      <c r="I83">
        <v>437.9</v>
      </c>
      <c r="J83" t="s">
        <v>15</v>
      </c>
    </row>
    <row r="84" spans="2:10" x14ac:dyDescent="0.25">
      <c r="B84" s="1">
        <v>45922</v>
      </c>
      <c r="C84" s="3" t="s">
        <v>76</v>
      </c>
      <c r="D84" t="s">
        <v>8</v>
      </c>
      <c r="E84" t="s">
        <v>9</v>
      </c>
      <c r="F84" t="s">
        <v>32</v>
      </c>
      <c r="G84">
        <v>7</v>
      </c>
      <c r="H84">
        <v>142.43</v>
      </c>
      <c r="I84">
        <v>997</v>
      </c>
      <c r="J84" t="s">
        <v>15</v>
      </c>
    </row>
    <row r="85" spans="2:10" x14ac:dyDescent="0.25">
      <c r="B85" s="1">
        <v>45922</v>
      </c>
      <c r="C85" s="3" t="s">
        <v>76</v>
      </c>
      <c r="D85" t="s">
        <v>46</v>
      </c>
      <c r="E85" t="s">
        <v>47</v>
      </c>
      <c r="F85" t="s">
        <v>28</v>
      </c>
      <c r="G85">
        <v>1</v>
      </c>
      <c r="H85">
        <v>777.4</v>
      </c>
      <c r="I85">
        <v>777.4</v>
      </c>
      <c r="J85" t="s">
        <v>15</v>
      </c>
    </row>
    <row r="86" spans="2:10" x14ac:dyDescent="0.25">
      <c r="B86" s="1">
        <v>45924</v>
      </c>
      <c r="C86" s="3" t="s">
        <v>76</v>
      </c>
      <c r="D86" t="s">
        <v>63</v>
      </c>
      <c r="E86" t="s">
        <v>64</v>
      </c>
      <c r="F86" t="s">
        <v>40</v>
      </c>
      <c r="G86">
        <v>13</v>
      </c>
      <c r="H86">
        <v>90.05</v>
      </c>
      <c r="I86">
        <v>1170.5999999999999</v>
      </c>
      <c r="J86" t="s">
        <v>18</v>
      </c>
    </row>
    <row r="87" spans="2:10" x14ac:dyDescent="0.25">
      <c r="B87" s="1">
        <v>45924</v>
      </c>
      <c r="C87" s="3" t="s">
        <v>76</v>
      </c>
      <c r="D87" t="s">
        <v>52</v>
      </c>
      <c r="E87" t="s">
        <v>53</v>
      </c>
      <c r="F87" t="s">
        <v>10</v>
      </c>
      <c r="G87">
        <v>23</v>
      </c>
      <c r="H87">
        <v>54.77</v>
      </c>
      <c r="I87">
        <v>1259.5999999999999</v>
      </c>
      <c r="J87" t="s">
        <v>15</v>
      </c>
    </row>
    <row r="88" spans="2:10" x14ac:dyDescent="0.25">
      <c r="B88" s="1">
        <v>45924</v>
      </c>
      <c r="C88" s="3" t="s">
        <v>76</v>
      </c>
      <c r="D88" t="s">
        <v>16</v>
      </c>
      <c r="E88" t="s">
        <v>17</v>
      </c>
      <c r="F88" t="s">
        <v>29</v>
      </c>
      <c r="G88">
        <v>13</v>
      </c>
      <c r="H88">
        <v>96.6</v>
      </c>
      <c r="I88">
        <v>1255.8</v>
      </c>
      <c r="J88" t="s">
        <v>15</v>
      </c>
    </row>
    <row r="89" spans="2:10" x14ac:dyDescent="0.25">
      <c r="B89" s="1">
        <v>45930</v>
      </c>
      <c r="C89" s="3" t="s">
        <v>76</v>
      </c>
      <c r="D89" t="s">
        <v>52</v>
      </c>
      <c r="E89" t="s">
        <v>53</v>
      </c>
      <c r="F89" t="s">
        <v>43</v>
      </c>
      <c r="G89">
        <v>3</v>
      </c>
      <c r="H89">
        <v>217.7</v>
      </c>
      <c r="I89">
        <v>653.1</v>
      </c>
      <c r="J89" t="s">
        <v>18</v>
      </c>
    </row>
    <row r="90" spans="2:10" x14ac:dyDescent="0.25">
      <c r="B90" s="1">
        <v>45931</v>
      </c>
      <c r="C90" s="3" t="s">
        <v>79</v>
      </c>
      <c r="D90" t="s">
        <v>52</v>
      </c>
      <c r="E90" t="s">
        <v>53</v>
      </c>
      <c r="F90" t="s">
        <v>54</v>
      </c>
      <c r="G90">
        <v>2</v>
      </c>
      <c r="H90">
        <v>523.75</v>
      </c>
      <c r="I90">
        <v>1047.5</v>
      </c>
      <c r="J90" t="s">
        <v>15</v>
      </c>
    </row>
    <row r="91" spans="2:10" x14ac:dyDescent="0.25">
      <c r="B91" s="1">
        <v>45944</v>
      </c>
      <c r="C91" s="3" t="s">
        <v>79</v>
      </c>
      <c r="D91" t="s">
        <v>30</v>
      </c>
      <c r="E91" t="s">
        <v>31</v>
      </c>
      <c r="F91" t="s">
        <v>29</v>
      </c>
      <c r="G91">
        <v>16</v>
      </c>
      <c r="H91">
        <v>52.6</v>
      </c>
      <c r="I91">
        <v>841.6</v>
      </c>
      <c r="J91" t="s">
        <v>11</v>
      </c>
    </row>
    <row r="92" spans="2:10" x14ac:dyDescent="0.25">
      <c r="B92" s="1">
        <v>45947</v>
      </c>
      <c r="C92" s="3" t="s">
        <v>79</v>
      </c>
      <c r="D92" t="s">
        <v>49</v>
      </c>
      <c r="E92" t="s">
        <v>50</v>
      </c>
      <c r="F92" t="s">
        <v>68</v>
      </c>
      <c r="G92">
        <v>20</v>
      </c>
      <c r="H92">
        <v>37.979999999999997</v>
      </c>
      <c r="I92">
        <v>759.6</v>
      </c>
      <c r="J92" t="s">
        <v>15</v>
      </c>
    </row>
    <row r="93" spans="2:10" x14ac:dyDescent="0.25">
      <c r="B93" s="1">
        <v>45953</v>
      </c>
      <c r="C93" s="3" t="s">
        <v>79</v>
      </c>
      <c r="D93" t="s">
        <v>25</v>
      </c>
      <c r="E93" t="s">
        <v>9</v>
      </c>
      <c r="F93" t="s">
        <v>61</v>
      </c>
      <c r="G93">
        <v>1</v>
      </c>
      <c r="H93">
        <v>1481.7</v>
      </c>
      <c r="I93">
        <v>1481.7</v>
      </c>
      <c r="J93" t="s">
        <v>11</v>
      </c>
    </row>
    <row r="94" spans="2:10" x14ac:dyDescent="0.25">
      <c r="B94" s="1">
        <v>45959</v>
      </c>
      <c r="C94" s="3" t="s">
        <v>79</v>
      </c>
      <c r="D94" t="s">
        <v>57</v>
      </c>
      <c r="E94" t="s">
        <v>58</v>
      </c>
      <c r="F94" t="s">
        <v>54</v>
      </c>
      <c r="G94">
        <v>9</v>
      </c>
      <c r="H94">
        <v>104</v>
      </c>
      <c r="I94">
        <v>936</v>
      </c>
      <c r="J94" t="s">
        <v>18</v>
      </c>
    </row>
    <row r="95" spans="2:10" x14ac:dyDescent="0.25">
      <c r="B95" s="1">
        <v>45961</v>
      </c>
      <c r="C95" s="3" t="s">
        <v>79</v>
      </c>
      <c r="D95" t="s">
        <v>16</v>
      </c>
      <c r="E95" t="s">
        <v>17</v>
      </c>
      <c r="F95" t="s">
        <v>21</v>
      </c>
      <c r="G95">
        <v>20</v>
      </c>
      <c r="H95">
        <v>45.9</v>
      </c>
      <c r="I95">
        <v>918</v>
      </c>
      <c r="J95" t="s">
        <v>15</v>
      </c>
    </row>
    <row r="96" spans="2:10" x14ac:dyDescent="0.25">
      <c r="B96" s="1">
        <v>45963</v>
      </c>
      <c r="C96" s="3" t="s">
        <v>72</v>
      </c>
      <c r="D96" t="s">
        <v>16</v>
      </c>
      <c r="E96" t="s">
        <v>17</v>
      </c>
      <c r="F96" t="s">
        <v>14</v>
      </c>
      <c r="G96">
        <v>10</v>
      </c>
      <c r="H96">
        <v>51.06</v>
      </c>
      <c r="I96">
        <v>510.6</v>
      </c>
      <c r="J96" t="s">
        <v>18</v>
      </c>
    </row>
    <row r="97" spans="2:10" x14ac:dyDescent="0.25">
      <c r="B97" s="1">
        <v>45965</v>
      </c>
      <c r="C97" s="3" t="s">
        <v>72</v>
      </c>
      <c r="D97" t="s">
        <v>51</v>
      </c>
      <c r="E97" t="s">
        <v>36</v>
      </c>
      <c r="F97" t="s">
        <v>24</v>
      </c>
      <c r="G97">
        <v>10</v>
      </c>
      <c r="H97">
        <v>92.66</v>
      </c>
      <c r="I97">
        <v>926.6</v>
      </c>
      <c r="J97" t="s">
        <v>15</v>
      </c>
    </row>
    <row r="98" spans="2:10" x14ac:dyDescent="0.25">
      <c r="B98" s="1">
        <v>45968</v>
      </c>
      <c r="C98" s="3" t="s">
        <v>72</v>
      </c>
      <c r="D98" t="s">
        <v>38</v>
      </c>
      <c r="E98" t="s">
        <v>39</v>
      </c>
      <c r="F98" t="s">
        <v>62</v>
      </c>
      <c r="G98">
        <v>3</v>
      </c>
      <c r="H98">
        <v>331.13</v>
      </c>
      <c r="I98">
        <v>993.4</v>
      </c>
      <c r="J98" t="s">
        <v>11</v>
      </c>
    </row>
    <row r="99" spans="2:10" x14ac:dyDescent="0.25">
      <c r="B99" s="1">
        <v>45968</v>
      </c>
      <c r="C99" s="3" t="s">
        <v>72</v>
      </c>
      <c r="D99" t="s">
        <v>30</v>
      </c>
      <c r="E99" t="s">
        <v>31</v>
      </c>
      <c r="F99" t="s">
        <v>24</v>
      </c>
      <c r="G99">
        <v>15</v>
      </c>
      <c r="H99">
        <v>95.67</v>
      </c>
      <c r="I99">
        <v>1435</v>
      </c>
      <c r="J99" t="s">
        <v>11</v>
      </c>
    </row>
    <row r="100" spans="2:10" x14ac:dyDescent="0.25">
      <c r="B100" s="1">
        <v>45969</v>
      </c>
      <c r="C100" s="3" t="s">
        <v>72</v>
      </c>
      <c r="D100" t="s">
        <v>44</v>
      </c>
      <c r="E100" t="s">
        <v>45</v>
      </c>
      <c r="F100" t="s">
        <v>21</v>
      </c>
      <c r="G100">
        <v>11</v>
      </c>
      <c r="H100">
        <v>131.87</v>
      </c>
      <c r="I100">
        <v>1450.6</v>
      </c>
      <c r="J100" t="s">
        <v>15</v>
      </c>
    </row>
    <row r="101" spans="2:10" x14ac:dyDescent="0.25">
      <c r="B101" s="1">
        <v>45973</v>
      </c>
      <c r="C101" s="3" t="s">
        <v>72</v>
      </c>
      <c r="D101" t="s">
        <v>35</v>
      </c>
      <c r="E101" t="s">
        <v>36</v>
      </c>
      <c r="F101" t="s">
        <v>37</v>
      </c>
      <c r="G101">
        <v>1</v>
      </c>
      <c r="H101">
        <v>709.6</v>
      </c>
      <c r="I101">
        <v>709.6</v>
      </c>
      <c r="J101" t="s">
        <v>11</v>
      </c>
    </row>
    <row r="102" spans="2:10" x14ac:dyDescent="0.25">
      <c r="B102" s="1">
        <v>45974</v>
      </c>
      <c r="C102" s="3" t="s">
        <v>72</v>
      </c>
      <c r="D102" t="s">
        <v>44</v>
      </c>
      <c r="E102" t="s">
        <v>45</v>
      </c>
      <c r="F102" t="s">
        <v>56</v>
      </c>
      <c r="G102">
        <v>15</v>
      </c>
      <c r="H102">
        <v>95.09</v>
      </c>
      <c r="I102">
        <v>1426.3</v>
      </c>
      <c r="J102" t="s">
        <v>11</v>
      </c>
    </row>
  </sheetData>
  <pageMargins left="0.511811024" right="0.511811024" top="0.78740157499999996" bottom="0.78740157499999996" header="0.31496062000000002" footer="0.31496062000000002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A45D4F-204F-4C3B-B32B-5B5BC0B71E88}">
  <dimension ref="B1:F95"/>
  <sheetViews>
    <sheetView topLeftCell="A19" workbookViewId="0">
      <selection activeCell="F36" sqref="F36"/>
    </sheetView>
  </sheetViews>
  <sheetFormatPr defaultRowHeight="13.8" x14ac:dyDescent="0.25"/>
  <cols>
    <col min="2" max="2" width="28.296875" bestFit="1" customWidth="1"/>
    <col min="3" max="3" width="27.19921875" bestFit="1" customWidth="1"/>
    <col min="4" max="4" width="11.09765625" bestFit="1" customWidth="1"/>
    <col min="5" max="5" width="13.69921875" bestFit="1" customWidth="1"/>
    <col min="6" max="6" width="13" bestFit="1" customWidth="1"/>
    <col min="7" max="7" width="11.796875" bestFit="1" customWidth="1"/>
    <col min="8" max="8" width="14.3984375" bestFit="1" customWidth="1"/>
    <col min="9" max="9" width="16.3984375" bestFit="1" customWidth="1"/>
    <col min="10" max="10" width="10.3984375" bestFit="1" customWidth="1"/>
  </cols>
  <sheetData>
    <row r="1" spans="2:5" x14ac:dyDescent="0.25">
      <c r="B1" t="s">
        <v>101</v>
      </c>
    </row>
    <row r="3" spans="2:5" x14ac:dyDescent="0.25">
      <c r="B3" s="4" t="s">
        <v>69</v>
      </c>
      <c r="C3" s="7" t="s">
        <v>98</v>
      </c>
    </row>
    <row r="5" spans="2:5" x14ac:dyDescent="0.25">
      <c r="C5" t="s">
        <v>85</v>
      </c>
    </row>
    <row r="6" spans="2:5" x14ac:dyDescent="0.25">
      <c r="B6" s="5" t="s">
        <v>11</v>
      </c>
      <c r="C6" s="6">
        <v>33645.1</v>
      </c>
    </row>
    <row r="7" spans="2:5" x14ac:dyDescent="0.25">
      <c r="B7" s="5" t="s">
        <v>15</v>
      </c>
      <c r="C7" s="6">
        <v>33592.5</v>
      </c>
    </row>
    <row r="8" spans="2:5" x14ac:dyDescent="0.25">
      <c r="B8" s="5" t="s">
        <v>18</v>
      </c>
      <c r="C8" s="6">
        <v>26973.899999999994</v>
      </c>
    </row>
    <row r="9" spans="2:5" x14ac:dyDescent="0.25">
      <c r="B9" s="5" t="s">
        <v>84</v>
      </c>
      <c r="C9" s="6">
        <v>94211.5</v>
      </c>
      <c r="E9" s="17">
        <f>GETPIVOTDATA("Valor Total",$B$5)</f>
        <v>94211.5</v>
      </c>
    </row>
    <row r="15" spans="2:5" x14ac:dyDescent="0.25">
      <c r="B15" t="s">
        <v>100</v>
      </c>
    </row>
    <row r="16" spans="2:5" x14ac:dyDescent="0.25">
      <c r="B16" s="4" t="s">
        <v>69</v>
      </c>
      <c r="C16" t="s">
        <v>98</v>
      </c>
    </row>
    <row r="18" spans="2:5" x14ac:dyDescent="0.25">
      <c r="B18" t="s">
        <v>86</v>
      </c>
    </row>
    <row r="19" spans="2:5" x14ac:dyDescent="0.25">
      <c r="B19" s="19">
        <v>1227</v>
      </c>
      <c r="E19" s="18">
        <f>GETPIVOTDATA("Quantidade Vendida",$B$18)</f>
        <v>1227</v>
      </c>
    </row>
    <row r="22" spans="2:5" x14ac:dyDescent="0.25">
      <c r="B22" s="4" t="s">
        <v>69</v>
      </c>
      <c r="C22" t="s">
        <v>98</v>
      </c>
    </row>
    <row r="24" spans="2:5" x14ac:dyDescent="0.25">
      <c r="B24" s="4" t="s">
        <v>83</v>
      </c>
      <c r="C24" t="s">
        <v>86</v>
      </c>
    </row>
    <row r="25" spans="2:5" x14ac:dyDescent="0.25">
      <c r="B25" s="5" t="s">
        <v>35</v>
      </c>
      <c r="C25" s="19">
        <v>3</v>
      </c>
      <c r="D25">
        <v>4</v>
      </c>
    </row>
    <row r="26" spans="2:5" x14ac:dyDescent="0.25">
      <c r="B26" s="5" t="s">
        <v>44</v>
      </c>
      <c r="C26" s="19">
        <v>9</v>
      </c>
      <c r="D26">
        <v>5</v>
      </c>
    </row>
    <row r="27" spans="2:5" x14ac:dyDescent="0.25">
      <c r="B27" s="5" t="s">
        <v>51</v>
      </c>
      <c r="C27" s="19">
        <v>13</v>
      </c>
      <c r="D27">
        <v>1</v>
      </c>
    </row>
    <row r="28" spans="2:5" x14ac:dyDescent="0.25">
      <c r="B28" s="5" t="s">
        <v>26</v>
      </c>
      <c r="C28" s="19">
        <v>18</v>
      </c>
      <c r="D28">
        <v>3</v>
      </c>
    </row>
    <row r="29" spans="2:5" x14ac:dyDescent="0.25">
      <c r="B29" s="5" t="s">
        <v>46</v>
      </c>
      <c r="C29" s="19">
        <v>11</v>
      </c>
      <c r="D29">
        <v>2</v>
      </c>
    </row>
    <row r="30" spans="2:5" x14ac:dyDescent="0.25">
      <c r="B30" s="5" t="s">
        <v>16</v>
      </c>
      <c r="C30" s="19">
        <v>10</v>
      </c>
    </row>
    <row r="31" spans="2:5" x14ac:dyDescent="0.25">
      <c r="B31" s="5" t="s">
        <v>12</v>
      </c>
      <c r="C31" s="19">
        <v>12</v>
      </c>
    </row>
    <row r="32" spans="2:5" x14ac:dyDescent="0.25">
      <c r="B32" s="5" t="s">
        <v>41</v>
      </c>
      <c r="C32" s="19">
        <v>15</v>
      </c>
    </row>
    <row r="33" spans="2:6" x14ac:dyDescent="0.25">
      <c r="B33" s="5" t="s">
        <v>22</v>
      </c>
      <c r="C33" s="19">
        <v>4</v>
      </c>
      <c r="E33">
        <f>LARGE(C25:C44,1)</f>
        <v>19</v>
      </c>
      <c r="F33" t="str">
        <f>INDEX(B25:B44,MATCH(LARGE(C25:C44,1),C25:C44,0))</f>
        <v>Eu, Robô</v>
      </c>
    </row>
    <row r="34" spans="2:6" x14ac:dyDescent="0.25">
      <c r="B34" s="5" t="s">
        <v>57</v>
      </c>
      <c r="C34" s="19">
        <v>19</v>
      </c>
      <c r="E34">
        <f>LARGE(C25:C44,2)</f>
        <v>18</v>
      </c>
      <c r="F34" t="str">
        <f>INDEX(B25:B44,MATCH(LARGE(C25:C44,2),C25:C44,0))</f>
        <v>As Aventuras de Sherlock Holmes</v>
      </c>
    </row>
    <row r="35" spans="2:6" x14ac:dyDescent="0.25">
      <c r="B35" s="5" t="s">
        <v>33</v>
      </c>
      <c r="C35" s="19">
        <v>14</v>
      </c>
      <c r="E35">
        <f>LARGE(C25:C44,3)</f>
        <v>17</v>
      </c>
      <c r="F35" t="str">
        <f>INDEX(B25:B44,MATCH(LARGE(C25:C44,3),C25:C44,0))</f>
        <v>O Velho e o Mar</v>
      </c>
    </row>
    <row r="36" spans="2:6" x14ac:dyDescent="0.25">
      <c r="B36" s="5" t="s">
        <v>49</v>
      </c>
      <c r="C36" s="19">
        <v>2</v>
      </c>
    </row>
    <row r="37" spans="2:6" x14ac:dyDescent="0.25">
      <c r="B37" s="5" t="s">
        <v>30</v>
      </c>
      <c r="C37" s="19">
        <v>5</v>
      </c>
    </row>
    <row r="38" spans="2:6" x14ac:dyDescent="0.25">
      <c r="B38" s="5" t="s">
        <v>63</v>
      </c>
      <c r="C38" s="19">
        <v>8</v>
      </c>
    </row>
    <row r="39" spans="2:6" x14ac:dyDescent="0.25">
      <c r="B39" s="5" t="s">
        <v>25</v>
      </c>
      <c r="C39" s="19">
        <v>1</v>
      </c>
    </row>
    <row r="40" spans="2:6" x14ac:dyDescent="0.25">
      <c r="B40" s="5" t="s">
        <v>59</v>
      </c>
      <c r="C40" s="19">
        <v>16</v>
      </c>
    </row>
    <row r="41" spans="2:6" x14ac:dyDescent="0.25">
      <c r="B41" s="5" t="s">
        <v>52</v>
      </c>
      <c r="C41" s="19">
        <v>13</v>
      </c>
    </row>
    <row r="42" spans="2:6" x14ac:dyDescent="0.25">
      <c r="B42" s="5" t="s">
        <v>8</v>
      </c>
      <c r="C42" s="19">
        <v>6</v>
      </c>
    </row>
    <row r="43" spans="2:6" x14ac:dyDescent="0.25">
      <c r="B43" s="5" t="s">
        <v>19</v>
      </c>
      <c r="C43" s="19">
        <v>17</v>
      </c>
    </row>
    <row r="44" spans="2:6" x14ac:dyDescent="0.25">
      <c r="B44" s="5" t="s">
        <v>38</v>
      </c>
      <c r="C44" s="19">
        <v>7</v>
      </c>
    </row>
    <row r="45" spans="2:6" x14ac:dyDescent="0.25">
      <c r="B45" s="5" t="s">
        <v>84</v>
      </c>
      <c r="C45" s="19"/>
    </row>
    <row r="54" spans="2:3" x14ac:dyDescent="0.25">
      <c r="B54" s="4" t="s">
        <v>4</v>
      </c>
      <c r="C54" t="s" vm="1">
        <v>38</v>
      </c>
    </row>
    <row r="56" spans="2:3" x14ac:dyDescent="0.25">
      <c r="B56" s="4" t="s">
        <v>83</v>
      </c>
      <c r="C56" t="s">
        <v>86</v>
      </c>
    </row>
    <row r="57" spans="2:3" x14ac:dyDescent="0.25">
      <c r="B57" s="5" t="s">
        <v>74</v>
      </c>
      <c r="C57">
        <v>21</v>
      </c>
    </row>
    <row r="58" spans="2:3" x14ac:dyDescent="0.25">
      <c r="B58" s="5" t="s">
        <v>73</v>
      </c>
      <c r="C58">
        <v>25</v>
      </c>
    </row>
    <row r="59" spans="2:3" x14ac:dyDescent="0.25">
      <c r="B59" s="5" t="s">
        <v>71</v>
      </c>
      <c r="C59">
        <v>21</v>
      </c>
    </row>
    <row r="60" spans="2:3" x14ac:dyDescent="0.25">
      <c r="B60" s="5" t="s">
        <v>78</v>
      </c>
      <c r="C60">
        <v>1</v>
      </c>
    </row>
    <row r="61" spans="2:3" x14ac:dyDescent="0.25">
      <c r="B61" s="5" t="s">
        <v>72</v>
      </c>
      <c r="C61">
        <v>3</v>
      </c>
    </row>
    <row r="62" spans="2:3" x14ac:dyDescent="0.25">
      <c r="B62" s="5" t="s">
        <v>84</v>
      </c>
      <c r="C62">
        <v>71</v>
      </c>
    </row>
    <row r="70" spans="2:3" x14ac:dyDescent="0.25">
      <c r="B70" t="s">
        <v>87</v>
      </c>
    </row>
    <row r="71" spans="2:3" x14ac:dyDescent="0.25">
      <c r="B71" s="4" t="s">
        <v>69</v>
      </c>
      <c r="C71" t="s">
        <v>79</v>
      </c>
    </row>
    <row r="73" spans="2:3" x14ac:dyDescent="0.25">
      <c r="B73" s="4" t="s">
        <v>83</v>
      </c>
      <c r="C73" t="s">
        <v>86</v>
      </c>
    </row>
    <row r="74" spans="2:3" x14ac:dyDescent="0.25">
      <c r="B74" s="5" t="s">
        <v>50</v>
      </c>
      <c r="C74">
        <v>20</v>
      </c>
    </row>
    <row r="75" spans="2:3" x14ac:dyDescent="0.25">
      <c r="B75" s="5" t="s">
        <v>17</v>
      </c>
      <c r="C75">
        <v>20</v>
      </c>
    </row>
    <row r="76" spans="2:3" x14ac:dyDescent="0.25">
      <c r="B76" s="5" t="s">
        <v>31</v>
      </c>
      <c r="C76">
        <v>16</v>
      </c>
    </row>
    <row r="77" spans="2:3" x14ac:dyDescent="0.25">
      <c r="B77" s="5" t="s">
        <v>58</v>
      </c>
      <c r="C77">
        <v>9</v>
      </c>
    </row>
    <row r="78" spans="2:3" x14ac:dyDescent="0.25">
      <c r="B78" s="5" t="s">
        <v>53</v>
      </c>
      <c r="C78">
        <v>2</v>
      </c>
    </row>
    <row r="79" spans="2:3" x14ac:dyDescent="0.25">
      <c r="B79" s="5" t="s">
        <v>9</v>
      </c>
      <c r="C79">
        <v>1</v>
      </c>
    </row>
    <row r="80" spans="2:3" x14ac:dyDescent="0.25">
      <c r="B80" s="5" t="s">
        <v>84</v>
      </c>
      <c r="C80">
        <v>68</v>
      </c>
    </row>
    <row r="88" spans="2:3" x14ac:dyDescent="0.25">
      <c r="B88" t="s">
        <v>88</v>
      </c>
    </row>
    <row r="89" spans="2:3" x14ac:dyDescent="0.25">
      <c r="B89" s="4" t="s">
        <v>69</v>
      </c>
      <c r="C89" t="s">
        <v>77</v>
      </c>
    </row>
    <row r="91" spans="2:3" x14ac:dyDescent="0.25">
      <c r="B91" s="4" t="s">
        <v>83</v>
      </c>
      <c r="C91" t="s">
        <v>86</v>
      </c>
    </row>
    <row r="92" spans="2:3" x14ac:dyDescent="0.25">
      <c r="B92" s="5" t="s">
        <v>11</v>
      </c>
      <c r="C92">
        <v>34</v>
      </c>
    </row>
    <row r="93" spans="2:3" x14ac:dyDescent="0.25">
      <c r="B93" s="5" t="s">
        <v>15</v>
      </c>
      <c r="C93">
        <v>14</v>
      </c>
    </row>
    <row r="94" spans="2:3" x14ac:dyDescent="0.25">
      <c r="B94" s="5" t="s">
        <v>18</v>
      </c>
      <c r="C94">
        <v>52</v>
      </c>
    </row>
    <row r="95" spans="2:3" x14ac:dyDescent="0.25">
      <c r="B95" s="5" t="s">
        <v>84</v>
      </c>
      <c r="C95">
        <v>100</v>
      </c>
    </row>
  </sheetData>
  <pageMargins left="0.511811024" right="0.511811024" top="0.78740157499999996" bottom="0.78740157499999996" header="0.31496062000000002" footer="0.31496062000000002"/>
  <drawing r:id="rId7"/>
  <extLst>
    <ext xmlns:x14="http://schemas.microsoft.com/office/spreadsheetml/2009/9/main" uri="{A8765BA9-456A-4dab-B4F3-ACF838C121DE}">
      <x14:slicerList>
        <x14:slicer r:id="rId8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85CEA6-9971-488B-AA38-A4BEB93E3490}">
  <dimension ref="A1:R41"/>
  <sheetViews>
    <sheetView showGridLines="0" tabSelected="1" topLeftCell="A4" zoomScaleNormal="100" workbookViewId="0">
      <selection activeCell="I31" sqref="I31"/>
    </sheetView>
  </sheetViews>
  <sheetFormatPr defaultRowHeight="13.8" x14ac:dyDescent="0.25"/>
  <cols>
    <col min="1" max="1" width="36.59765625" customWidth="1"/>
  </cols>
  <sheetData>
    <row r="1" spans="1:18" ht="50.4" customHeight="1" x14ac:dyDescent="1.1000000000000001">
      <c r="A1" s="8"/>
      <c r="B1" s="13" t="s">
        <v>89</v>
      </c>
      <c r="C1" s="8"/>
      <c r="D1" s="8"/>
      <c r="E1" s="8"/>
      <c r="F1" s="8"/>
      <c r="G1" s="8"/>
      <c r="H1" s="8"/>
      <c r="I1" s="8"/>
      <c r="J1" s="8"/>
      <c r="K1" s="8"/>
      <c r="L1" s="8"/>
      <c r="M1" s="8"/>
      <c r="N1" s="8"/>
      <c r="O1" s="8"/>
      <c r="P1" s="8"/>
      <c r="Q1" s="8"/>
      <c r="R1" s="8"/>
    </row>
    <row r="2" spans="1:18" ht="43.8" customHeight="1" x14ac:dyDescent="0.65">
      <c r="A2" s="12"/>
      <c r="B2" s="14" t="s">
        <v>99</v>
      </c>
      <c r="C2" s="12"/>
      <c r="D2" s="12"/>
      <c r="E2" s="12"/>
      <c r="F2" s="12"/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</row>
    <row r="3" spans="1:18" ht="16.8" x14ac:dyDescent="0.4">
      <c r="A3" s="15"/>
      <c r="B3" s="15"/>
      <c r="C3" s="16"/>
      <c r="D3" s="16"/>
      <c r="E3" s="16"/>
      <c r="F3" s="16"/>
      <c r="G3" s="16"/>
      <c r="H3" s="16"/>
      <c r="I3" s="16"/>
      <c r="J3" s="16"/>
      <c r="K3" s="16"/>
      <c r="L3" s="16"/>
      <c r="M3" s="16"/>
      <c r="N3" s="16"/>
      <c r="O3" s="16"/>
      <c r="P3" s="16"/>
      <c r="Q3" s="16"/>
      <c r="R3" s="16"/>
    </row>
    <row r="4" spans="1:18" ht="16.8" x14ac:dyDescent="0.4">
      <c r="A4" s="15"/>
      <c r="B4" s="16"/>
      <c r="C4" s="16"/>
      <c r="D4" s="16"/>
      <c r="E4" s="16"/>
      <c r="F4" s="16"/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</row>
    <row r="5" spans="1:18" ht="16.8" x14ac:dyDescent="0.4">
      <c r="A5" s="15"/>
      <c r="B5" s="16"/>
      <c r="C5" s="16"/>
      <c r="D5" s="16"/>
      <c r="E5" s="16"/>
      <c r="F5" s="16"/>
      <c r="G5" s="16"/>
      <c r="H5" s="16"/>
      <c r="I5" s="16"/>
      <c r="J5" s="16"/>
      <c r="K5" s="16"/>
      <c r="L5" s="16"/>
      <c r="M5" s="16"/>
      <c r="N5" s="16"/>
      <c r="O5" s="16"/>
      <c r="P5" s="16"/>
      <c r="Q5" s="16"/>
      <c r="R5" s="16"/>
    </row>
    <row r="6" spans="1:18" ht="16.8" x14ac:dyDescent="0.4">
      <c r="A6" s="15"/>
      <c r="B6" s="16"/>
      <c r="C6" s="16"/>
      <c r="D6" s="16"/>
      <c r="E6" s="16"/>
      <c r="F6" s="16"/>
      <c r="G6" s="16"/>
      <c r="H6" s="16"/>
      <c r="I6" s="16"/>
      <c r="J6" s="16"/>
      <c r="K6" s="16"/>
      <c r="L6" s="16"/>
      <c r="M6" s="16"/>
      <c r="N6" s="16"/>
      <c r="O6" s="16"/>
      <c r="P6" s="16"/>
      <c r="Q6" s="16"/>
      <c r="R6" s="16"/>
    </row>
    <row r="7" spans="1:18" ht="16.8" x14ac:dyDescent="0.4">
      <c r="A7" s="15"/>
      <c r="B7" s="16"/>
      <c r="C7" s="16"/>
      <c r="D7" s="16"/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Q7" s="16"/>
      <c r="R7" s="16"/>
    </row>
    <row r="8" spans="1:18" ht="16.8" x14ac:dyDescent="0.4">
      <c r="A8" s="15"/>
      <c r="B8" s="16"/>
      <c r="C8" s="16"/>
      <c r="D8" s="16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Q8" s="16"/>
      <c r="R8" s="16"/>
    </row>
    <row r="9" spans="1:18" ht="16.8" x14ac:dyDescent="0.4">
      <c r="A9" s="15"/>
      <c r="B9" s="16"/>
      <c r="C9" s="16"/>
      <c r="D9" s="16"/>
      <c r="E9" s="16"/>
      <c r="F9" s="16"/>
      <c r="G9" s="16"/>
      <c r="H9" s="16"/>
      <c r="I9" s="16"/>
      <c r="J9" s="16"/>
      <c r="K9" s="16"/>
      <c r="L9" s="16"/>
      <c r="M9" s="16"/>
      <c r="N9" s="16"/>
      <c r="O9" s="16"/>
      <c r="P9" s="16"/>
      <c r="Q9" s="16"/>
      <c r="R9" s="16"/>
    </row>
    <row r="10" spans="1:18" ht="16.8" x14ac:dyDescent="0.4">
      <c r="A10" s="15"/>
      <c r="B10" s="16"/>
      <c r="C10" s="16"/>
      <c r="D10" s="16"/>
      <c r="E10" s="16"/>
      <c r="F10" s="16"/>
      <c r="G10" s="16"/>
      <c r="H10" s="16"/>
      <c r="I10" s="16"/>
      <c r="J10" s="16"/>
      <c r="K10" s="16"/>
      <c r="L10" s="16"/>
      <c r="M10" s="16"/>
      <c r="N10" s="16"/>
      <c r="O10" s="16"/>
      <c r="P10" s="16"/>
      <c r="Q10" s="16"/>
      <c r="R10" s="16"/>
    </row>
    <row r="11" spans="1:18" ht="16.8" x14ac:dyDescent="0.4">
      <c r="A11" s="15"/>
      <c r="B11" s="16"/>
      <c r="C11" s="16"/>
      <c r="D11" s="16"/>
      <c r="E11" s="16"/>
      <c r="F11" s="16"/>
      <c r="G11" s="16"/>
      <c r="H11" s="16"/>
      <c r="I11" s="16"/>
      <c r="J11" s="16"/>
      <c r="K11" s="16"/>
      <c r="L11" s="16"/>
      <c r="M11" s="16"/>
      <c r="N11" s="16"/>
      <c r="O11" s="16"/>
      <c r="P11" s="16"/>
      <c r="Q11" s="16"/>
      <c r="R11" s="16"/>
    </row>
    <row r="12" spans="1:18" ht="16.8" x14ac:dyDescent="0.4">
      <c r="A12" s="15"/>
      <c r="B12" s="16"/>
      <c r="C12" s="16"/>
      <c r="D12" s="16"/>
      <c r="E12" s="16"/>
      <c r="F12" s="16"/>
      <c r="G12" s="16"/>
      <c r="H12" s="16"/>
      <c r="I12" s="16"/>
      <c r="J12" s="16"/>
      <c r="K12" s="16"/>
      <c r="L12" s="16"/>
      <c r="M12" s="16"/>
      <c r="N12" s="16"/>
      <c r="O12" s="16"/>
      <c r="P12" s="16"/>
      <c r="Q12" s="16"/>
      <c r="R12" s="16"/>
    </row>
    <row r="13" spans="1:18" ht="16.8" x14ac:dyDescent="0.4">
      <c r="A13" s="15"/>
      <c r="B13" s="16"/>
      <c r="C13" s="16"/>
      <c r="D13" s="16"/>
      <c r="E13" s="16"/>
      <c r="F13" s="16"/>
      <c r="G13" s="16"/>
      <c r="H13" s="16"/>
      <c r="I13" s="16"/>
      <c r="J13" s="16"/>
      <c r="K13" s="16"/>
      <c r="L13" s="16"/>
      <c r="M13" s="16"/>
      <c r="N13" s="16"/>
      <c r="O13" s="16"/>
      <c r="P13" s="16"/>
      <c r="Q13" s="16"/>
      <c r="R13" s="16"/>
    </row>
    <row r="14" spans="1:18" ht="16.8" x14ac:dyDescent="0.4">
      <c r="A14" s="15"/>
      <c r="B14" s="16"/>
      <c r="C14" s="16"/>
      <c r="D14" s="16"/>
      <c r="E14" s="16"/>
      <c r="F14" s="16"/>
      <c r="G14" s="16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</row>
    <row r="15" spans="1:18" ht="16.8" x14ac:dyDescent="0.4">
      <c r="A15" s="15"/>
      <c r="B15" s="16"/>
      <c r="C15" s="16"/>
      <c r="D15" s="16"/>
      <c r="E15" s="16"/>
      <c r="F15" s="16"/>
      <c r="G15" s="16"/>
      <c r="H15" s="16"/>
      <c r="I15" s="16"/>
      <c r="J15" s="16"/>
      <c r="K15" s="16"/>
      <c r="L15" s="16"/>
      <c r="M15" s="16"/>
      <c r="N15" s="16"/>
      <c r="O15" s="16"/>
      <c r="P15" s="16"/>
      <c r="Q15" s="16"/>
      <c r="R15" s="16"/>
    </row>
    <row r="16" spans="1:18" ht="16.8" x14ac:dyDescent="0.4">
      <c r="A16" s="15"/>
      <c r="B16" s="16"/>
      <c r="C16" s="16"/>
      <c r="D16" s="16"/>
      <c r="E16" s="16"/>
      <c r="F16" s="16"/>
      <c r="G16" s="16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</row>
    <row r="17" spans="1:18" ht="16.8" x14ac:dyDescent="0.4">
      <c r="A17" s="15"/>
      <c r="B17" s="16"/>
      <c r="C17" s="16"/>
      <c r="D17" s="16"/>
      <c r="E17" s="16"/>
      <c r="F17" s="16"/>
      <c r="G17" s="16"/>
      <c r="H17" s="16"/>
      <c r="I17" s="16"/>
      <c r="J17" s="16"/>
      <c r="K17" s="16"/>
      <c r="L17" s="16"/>
      <c r="M17" s="16"/>
      <c r="N17" s="16"/>
      <c r="O17" s="16"/>
      <c r="P17" s="16"/>
      <c r="Q17" s="16"/>
      <c r="R17" s="16"/>
    </row>
    <row r="18" spans="1:18" ht="16.8" x14ac:dyDescent="0.4">
      <c r="A18" s="15"/>
      <c r="B18" s="16"/>
      <c r="C18" s="16"/>
      <c r="D18" s="16"/>
      <c r="E18" s="16"/>
      <c r="F18" s="16"/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6"/>
      <c r="R18" s="16"/>
    </row>
    <row r="19" spans="1:18" ht="16.8" x14ac:dyDescent="0.4">
      <c r="A19" s="15"/>
      <c r="B19" s="16"/>
      <c r="C19" s="16"/>
      <c r="D19" s="16"/>
      <c r="E19" s="16"/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16"/>
    </row>
    <row r="20" spans="1:18" ht="16.8" x14ac:dyDescent="0.4">
      <c r="A20" s="15"/>
      <c r="B20" s="16"/>
      <c r="C20" s="16"/>
      <c r="D20" s="16"/>
      <c r="E20" s="16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</row>
    <row r="21" spans="1:18" ht="16.8" x14ac:dyDescent="0.4">
      <c r="A21" s="15"/>
      <c r="B21" s="16"/>
      <c r="C21" s="16"/>
      <c r="D21" s="16"/>
      <c r="E21" s="16"/>
      <c r="F21" s="16"/>
      <c r="G21" s="16"/>
      <c r="H21" s="16"/>
      <c r="I21" s="16"/>
      <c r="J21" s="16"/>
      <c r="K21" s="16"/>
      <c r="L21" s="16"/>
      <c r="M21" s="16"/>
      <c r="N21" s="16"/>
      <c r="O21" s="16"/>
      <c r="P21" s="16"/>
      <c r="Q21" s="16"/>
      <c r="R21" s="16"/>
    </row>
    <row r="22" spans="1:18" ht="16.8" x14ac:dyDescent="0.4">
      <c r="A22" s="15"/>
      <c r="B22" s="16"/>
      <c r="C22" s="16"/>
      <c r="D22" s="16"/>
      <c r="E22" s="16"/>
      <c r="F22" s="16"/>
      <c r="G22" s="16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16"/>
    </row>
    <row r="23" spans="1:18" ht="16.8" x14ac:dyDescent="0.4">
      <c r="A23" s="15"/>
      <c r="B23" s="16"/>
      <c r="C23" s="16"/>
      <c r="D23" s="16"/>
      <c r="E23" s="16"/>
      <c r="F23" s="16"/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6"/>
      <c r="R23" s="16"/>
    </row>
    <row r="24" spans="1:18" ht="16.8" x14ac:dyDescent="0.4">
      <c r="A24" s="15"/>
      <c r="B24" s="16"/>
      <c r="C24" s="16"/>
      <c r="D24" s="16"/>
      <c r="E24" s="16"/>
      <c r="F24" s="16"/>
      <c r="G24" s="16"/>
      <c r="H24" s="16"/>
      <c r="I24" s="16"/>
      <c r="J24" s="16"/>
      <c r="K24" s="16"/>
      <c r="L24" s="16"/>
      <c r="M24" s="16"/>
      <c r="N24" s="16"/>
      <c r="O24" s="16"/>
      <c r="P24" s="16"/>
      <c r="Q24" s="16"/>
      <c r="R24" s="16"/>
    </row>
    <row r="25" spans="1:18" ht="16.8" x14ac:dyDescent="0.4">
      <c r="A25" s="15"/>
      <c r="B25" s="16"/>
      <c r="C25" s="16"/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</row>
    <row r="26" spans="1:18" ht="16.8" x14ac:dyDescent="0.4">
      <c r="A26" s="15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</row>
    <row r="27" spans="1:18" ht="16.8" x14ac:dyDescent="0.4">
      <c r="A27" s="15"/>
      <c r="B27" s="16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</row>
    <row r="28" spans="1:18" ht="16.8" x14ac:dyDescent="0.4">
      <c r="A28" s="15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</row>
    <row r="29" spans="1:18" x14ac:dyDescent="0.25">
      <c r="A29" s="15"/>
      <c r="B29" s="15"/>
      <c r="C29" s="15"/>
      <c r="D29" s="15"/>
      <c r="E29" s="15"/>
      <c r="F29" s="15"/>
      <c r="G29" s="15"/>
      <c r="H29" s="15"/>
      <c r="I29" s="15"/>
      <c r="J29" s="15"/>
      <c r="K29" s="15"/>
      <c r="L29" s="15"/>
      <c r="M29" s="15"/>
      <c r="N29" s="15"/>
      <c r="O29" s="15"/>
      <c r="P29" s="15"/>
      <c r="Q29" s="15"/>
      <c r="R29" s="15"/>
    </row>
    <row r="30" spans="1:18" x14ac:dyDescent="0.25">
      <c r="A30" s="15"/>
      <c r="B30" s="15"/>
      <c r="C30" s="15"/>
      <c r="D30" s="15"/>
      <c r="E30" s="15"/>
      <c r="F30" s="15"/>
      <c r="G30" s="15"/>
      <c r="H30" s="15"/>
      <c r="I30" s="15"/>
      <c r="J30" s="15"/>
      <c r="K30" s="15"/>
      <c r="L30" s="15"/>
      <c r="M30" s="15"/>
      <c r="N30" s="15"/>
      <c r="O30" s="15"/>
      <c r="P30" s="15"/>
      <c r="Q30" s="15"/>
      <c r="R30" s="15"/>
    </row>
    <row r="31" spans="1:18" x14ac:dyDescent="0.25">
      <c r="A31" s="15"/>
      <c r="B31" s="15"/>
      <c r="C31" s="15"/>
      <c r="D31" s="15"/>
      <c r="E31" s="15"/>
      <c r="F31" s="15"/>
      <c r="G31" s="15"/>
      <c r="H31" s="15"/>
      <c r="I31" s="15"/>
      <c r="J31" s="15"/>
      <c r="K31" s="15"/>
      <c r="L31" s="15"/>
      <c r="M31" s="15"/>
      <c r="N31" s="15"/>
      <c r="O31" s="15"/>
      <c r="P31" s="15"/>
      <c r="Q31" s="15"/>
      <c r="R31" s="15"/>
    </row>
    <row r="32" spans="1:18" x14ac:dyDescent="0.25">
      <c r="A32" s="15"/>
      <c r="B32" s="15"/>
      <c r="C32" s="15"/>
      <c r="D32" s="15"/>
      <c r="E32" s="15"/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</row>
    <row r="33" spans="1:18" x14ac:dyDescent="0.25">
      <c r="A33" s="15"/>
      <c r="B33" s="15"/>
      <c r="C33" s="15"/>
      <c r="D33" s="15"/>
      <c r="E33" s="15"/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</row>
    <row r="34" spans="1:18" x14ac:dyDescent="0.25">
      <c r="A34" s="15"/>
      <c r="B34" s="15"/>
      <c r="C34" s="15"/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</row>
    <row r="35" spans="1:18" x14ac:dyDescent="0.25">
      <c r="A35" s="15"/>
      <c r="B35" s="15"/>
      <c r="C35" s="15"/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</row>
    <row r="36" spans="1:18" x14ac:dyDescent="0.25">
      <c r="A36" s="15"/>
      <c r="B36" s="15"/>
      <c r="C36" s="15"/>
      <c r="D36" s="15"/>
      <c r="E36" s="15"/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</row>
    <row r="37" spans="1:18" x14ac:dyDescent="0.25">
      <c r="A37" s="15"/>
      <c r="B37" s="15"/>
      <c r="C37" s="15"/>
      <c r="D37" s="15"/>
      <c r="E37" s="15"/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</row>
    <row r="38" spans="1:18" x14ac:dyDescent="0.25">
      <c r="A38" s="15"/>
      <c r="B38" s="15"/>
      <c r="C38" s="15"/>
      <c r="D38" s="15"/>
      <c r="E38" s="15"/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  <c r="Q38" s="15"/>
      <c r="R38" s="15"/>
    </row>
    <row r="39" spans="1:18" x14ac:dyDescent="0.25">
      <c r="A39" s="15"/>
      <c r="B39" s="15"/>
      <c r="C39" s="15"/>
      <c r="D39" s="15"/>
      <c r="E39" s="15"/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  <c r="Q39" s="15"/>
      <c r="R39" s="15"/>
    </row>
    <row r="40" spans="1:18" x14ac:dyDescent="0.25">
      <c r="A40" s="15"/>
      <c r="B40" s="15"/>
      <c r="C40" s="15"/>
      <c r="D40" s="15"/>
      <c r="E40" s="15"/>
      <c r="F40" s="15"/>
      <c r="G40" s="15"/>
      <c r="H40" s="15"/>
      <c r="I40" s="15"/>
      <c r="J40" s="15"/>
      <c r="K40" s="15"/>
      <c r="L40" s="15"/>
      <c r="M40" s="15"/>
      <c r="N40" s="15"/>
      <c r="O40" s="15"/>
      <c r="P40" s="15"/>
      <c r="Q40" s="15"/>
      <c r="R40" s="15"/>
    </row>
    <row r="41" spans="1:18" x14ac:dyDescent="0.25">
      <c r="A41" s="15"/>
      <c r="B41" s="15"/>
      <c r="C41" s="15"/>
      <c r="D41" s="15"/>
      <c r="E41" s="15"/>
      <c r="F41" s="15"/>
      <c r="G41" s="15"/>
      <c r="H41" s="15"/>
      <c r="I41" s="15"/>
      <c r="J41" s="15"/>
      <c r="K41" s="15"/>
      <c r="L41" s="15"/>
      <c r="M41" s="15"/>
      <c r="N41" s="15"/>
      <c r="O41" s="15"/>
      <c r="P41" s="15"/>
      <c r="Q41" s="15"/>
      <c r="R41" s="15"/>
    </row>
  </sheetData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2 d c d 5 0 a 6 - 6 e c 7 - 4 8 6 1 - 9 a 9 b - f a 0 8 0 7 2 5 7 5 7 7 "   x m l n s = " h t t p : / / s c h e m a s . m i c r o s o f t . c o m / D a t a M a s h u p " > A A A A A B g H A A B Q S w M E F A A C A A g A d 4 R 7 W 7 c H X t S l A A A A 9 w A A A B I A H A B D b 2 5 m a W c v U G F j a 2 F n Z S 5 4 b W w g o h g A K K A U A A A A A A A A A A A A A A A A A A A A A A A A A A A A h Y 9 N D o I w G E S v Q r q n f 5 q o 5 K M k u p X E a G L c N l i h E Q q h x X I 3 F x 7 J K 4 h R 1 J 3 L e f M W M / f r D Z K + K o O L a q 2 u T Y w Y p i h Q J q u P 2 u Q x 6 t w p n K N E w E Z m Z 5 m r Y J C N j X p 7 j F H h X B M R 4 r 3 H f o L r N i e c U k Y O 6 X q X F a q S 6 C P r / 3 K o j X X S Z A o J 2 L / G C I 7 Z d I Y Z 5 Q t M g Y w U U m 2 + B h 8 G P 9 s f C K u u d F 2 r R O P C 5 R b I G I G 8 T 4 g H U E s D B B Q A A g A I A H e E e 1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3 h H t b j z 8 O k x E E A A B T E g A A E w A c A E Z v c m 1 1 b G F z L 1 N l Y 3 R p b 2 4 x L m 0 g o h g A K K A U A A A A A A A A A A A A A A A A A A A A A A A A A A A A x V j P b u J G G L 9 H y j u M n I u p X D Y m J J W 6 4 k C h a V d d s t k N u 5 c Y o Y n 9 J Y w 0 n q E z Y 7 R p l I e p e t h T T 3 0 E X q y f T c D G H g x k d x U u w D C e 3 5 / v N / P Z a A g N k 4 J c L d 7 9 1 4 c H h w d 6 Q h V E 5 M i J a C T 1 e A Y i o n r M 2 U x J T d x W w y E d w s E c H h B 8 n U t h A A d 6 e t b s y z C J Q R j 3 n H F o 9 t J f h N G u 0 / s 5 + K h B 6 S D 6 T G c s e C e g r 9 g M g u V 8 q Y M + k 3 e S D K j 6 M w E d t J v k N 9 B m / o 8 k k S S 4 0 A R C l s 0 M f p H S h D S e k j / o D W c i G M z / i x I u y V n Q B 0 1 v m f Q D C + 1 m q G d O w 7 v u A 2 c x M 6 A 6 j u d 4 u D J P Y q E 7 P 3 n k V x H K i I m 7 z t n p 8 b H v k f e J N H B l 7 j l 0 8 o / N C y l g 1 P A W 0 o + c H r 2 B + R f K J 2 j M p Z K x n D G E T v 0 Z I j t o Z m M G f g c a o X w 3 8 8 o j 1 0 / D X c 6 v Q s q p 0 h 2 j k u K 6 Q z a V p M u R J 0 r J l x s q K v S t V P G C 9 / B + C t r d y M J 7 e H D 6 1 F A S U f I p N Q M F G 7 w E v x t 4 9 M i D M 5 z / a 1 L v 0 O O 3 q U 3 L C Q Y + m 2 x C N z F S V U Y v Z A x Z X T j D k k D l 9 / c J F Y Z h F S D D Z R n y G 2 H O 2 s 2 U c j b n E + V S k Y + C m f n f i q X I v U Q p E O F 9 P u c c l S J 7 I J f 0 j m b V X 4 N 6 z P 3 q s x n T a V r e C M x Z C r j y r B t F C 7 f c s q 0 e W V 2 H n 4 G G E 3 J d o j U i r 4 h / X O J W K D 8 u L K g m H 0 C q C A T F v O X A i 0 H 1 F D H X R t K r F s h W k 1 U Z L M 7 b z S 4 K s 1 h t c / b R J i u L 0 r o o H I J c k 8 0 B r 1 p d 6 + I C x Z Q t E 8 j G t v q S S J b p i r Y k B 6 o g k U v c e V J Q z v 5 C M N K N W I g H H d 0 U E Q s 9 h C m s o Z Z Z G W I G 8 Y y L b 5 g A 9 w H r i P t T p o P u 9 V p R R 3 j 9 Y D D A 0 4 c 4 r / D i + p n 3 + H I a q C I P e m 3 e / J r A b T P A F r + S 0 m 8 U x 3 K Z 9 o j g s g z + L j E p 2 J I m p S x m T e 0 4 B j 2 m Y j 0 z g 4 Q b N u U s p P M v 2 8 8 T G 8 u 0 2 u u L r A 6 X q j c j 8 s P y z F m Z M 9 r n u G n V l H + j F l v d 7 d Z 8 z w B U X d o 7 E 6 2 9 M t H K M m G B X Z A b S k O 5 7 Q D p J 9 n 0 Y g i e h g z U R K G 1 Q X d p i P y I d y F T h g G t L f T J 9 n 2 e 8 3 z 5 A u e q 6 k x Y W L 6 1 8 J X G 6 W / b j g X b b F 3 + a D P d t O P b N u o O m / K p R / m b u 6 V F y K p Z b r T H u g N W A t t b c 7 F G 7 Q W S U d O u 1 1 K y 7 + Y / 2 W v z t 5 9 x 6 1 B w r r X L L V D O r F r V X O o O 3 W Z r v l e s a r p N u a 2 k r e Z 5 w V 6 Z e P q M b v M i m f s + 7 a a 9 V + J O 9 2 s 3 X S x C J E X 6 7 L r p e c + e t k W y q 4 q z F F w k 8 Q 2 o 5 g e Z i M g d e 6 T V K D 9 o 2 Q j 4 m x k U Z u W w y 3 P 8 K y B b O 0 H 6 3 x T z Z C f M 1 o 6 Y p z t h t n f C P P l 6 n U f O W y Y m m J Q e p 1 q z 2 + z O o P C s d S W V K U K 2 b X 8 X v E v 3 e L O r w 3 R r i T t c / f C A i V q A 1 / 8 D U E s B A i 0 A F A A C A A g A d 4 R 7 W 7 c H X t S l A A A A 9 w A A A B I A A A A A A A A A A A A A A A A A A A A A A E N v b m Z p Z y 9 Q Y W N r Y W d l L n h t b F B L A Q I t A B Q A A g A I A H e E e 1 s P y u m r p A A A A O k A A A A T A A A A A A A A A A A A A A A A A P E A A A B b Q 2 9 u d G V u d F 9 U e X B l c 1 0 u e G 1 s U E s B A i 0 A F A A C A A g A d 4 R 7 W 4 8 / D p M R B A A A U x I A A B M A A A A A A A A A A A A A A A A A 4 g E A A E Z v c m 1 1 b G F z L 1 N l Y 3 R p b 2 4 x L m 1 Q S w U G A A A A A A M A A w D C A A A A Q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y E A A A A A A A D h I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F k b 3 N f d m V u Z G F z X 2 x p d n J v c y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y N m M 4 Y T F m L T U 4 N D U t N D E x Y y 0 4 Z j c 0 L W E 4 N z l j N j U x Y z k 0 N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c O n w 6 N v I i A v P j x F b n R y e S B U e X B l P S J G a W x s R W 5 h Y m x l Z C I g V m F s d W U 9 I m w x I i A v P j x F b n R y e S B U e X B l P S J G a W x s Q 2 9 s d W 1 u T m F t Z X M i I F Z h b H V l P S J z W y Z x d W 9 0 O 0 R h d G E g Z G E g V m V u Z G E m c X V v d D s s J n F 1 b 3 Q 7 R G F 0 Y S B k Y S B W Z W 5 k Y V 9 t Z X N f Y W 5 v J n F 1 b 3 Q 7 L C Z x d W 9 0 O 1 T D r X R 1 b G 8 g Z G 8 g T G l 2 c m 8 m c X V v d D s s J n F 1 b 3 Q 7 Q X V 0 b 3 I m c X V v d D s s J n F 1 b 3 Q 7 T m 9 t Z S B k b y B D b G l l b n R l J n F 1 b 3 Q 7 L C Z x d W 9 0 O 1 F 1 Y W 5 0 a W R h Z G U g V m V u Z G l k Y S Z x d W 9 0 O y w m c X V v d D t W Y W x v c i B 1 b m l 0 w 6 F y a W 8 m c X V v d D s s J n F 1 b 3 Q 7 V m F s b 3 I g V G 9 0 Y W w m c X V v d D s s J n F 1 b 3 Q 7 R m 9 y b W E g Z G U g U G F n Y W 1 l b n R v J n F 1 b 3 Q 7 X S I g L z 4 8 R W 5 0 c n k g V H l w Z T 0 i R m l s b E N v b H V t b l R 5 c G V z I i B W Y W x 1 Z T 0 i c 0 N R W U d C Z 1 l E R V J F R y I g L z 4 8 R W 5 0 c n k g V H l w Z T 0 i R m l s b E x h c 3 R V c G R h d G V k I i B W Y W x 1 Z T 0 i Z D I w M j U t M T E t M j Z U M D E 6 M T U 6 M j Y u O D c y N z Q 1 M V o i I C 8 + P E V u d H J 5 I F R 5 c G U 9 I k Z p b G x F c n J v c k N v d W 5 0 I i B W Y W x 1 Z T 0 i b D A i I C 8 + P E V u d H J 5 I F R 5 c G U 9 I k F k Z G V k V G 9 E Y X R h T W 9 k Z W w i I F Z h b H V l P S J s M C I g L z 4 8 R W 5 0 c n k g V H l w Z T 0 i R m l s b G V k Q 2 9 t c G x l d G V S Z X N 1 b H R U b 1 d v c m t z a G V l d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W N v d m V y e V R h c m d l d F N o Z W V 0 I i B W Y W x 1 Z T 0 i c 1 B s Y W 5 p b G h h M i I g L z 4 8 R W 5 0 c n k g V H l w Z T 0 i U m V j b 3 Z l c n l U Y X J n Z X R D b 2 x 1 b W 4 i I F Z h b H V l P S J s M i I g L z 4 8 R W 5 0 c n k g V H l w Z T 0 i U m V j b 3 Z l c n l U Y X J n Z X R S b 3 c i I F Z h b H V l P S J s M i I g L z 4 8 R W 5 0 c n k g V H l w Z T 0 i R m l s b E N v d W 5 0 I i B W Y W x 1 Z T 0 i b D E w M C I g L z 4 8 R W 5 0 c n k g V H l w Z T 0 i R m l s b E V y c m 9 y Q 2 9 k Z S I g V m F s d W U 9 I n N V b m t u b 3 d u I i A v P j x F b n R y e S B U e X B l P S J G a W x s V G F y Z 2 V 0 I i B W Y W x 1 Z T 0 i c 2 R h Z G 9 z X 3 Z l b m R h c 1 9 s a X Z y b 3 N f X z I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h Z G 9 z X 3 Z l b m R h c 1 9 s a X Z y b 3 M g K D I p L 0 F 1 d G 9 S Z W 1 v d m V k Q 2 9 s d W 1 u c z E u e 0 R h d G E g Z G E g V m V u Z G E s M H 0 m c X V v d D s s J n F 1 b 3 Q 7 U 2 V j d G l v b j E v Z G F k b 3 N f d m V u Z G F z X 2 x p d n J v c y A o M i k v Q X V 0 b 1 J l b W 9 2 Z W R D b 2 x 1 b W 5 z M S 5 7 R G F 0 Y S B k Y S B W Z W 5 k Y V 9 t Z X N f Y W 5 v L D F 9 J n F 1 b 3 Q 7 L C Z x d W 9 0 O 1 N l Y 3 R p b 2 4 x L 2 R h Z G 9 z X 3 Z l b m R h c 1 9 s a X Z y b 3 M g K D I p L 0 F 1 d G 9 S Z W 1 v d m V k Q 2 9 s d W 1 u c z E u e 1 T D r X R 1 b G 8 g Z G 8 g T G l 2 c m 8 s M n 0 m c X V v d D s s J n F 1 b 3 Q 7 U 2 V j d G l v b j E v Z G F k b 3 N f d m V u Z G F z X 2 x p d n J v c y A o M i k v Q X V 0 b 1 J l b W 9 2 Z W R D b 2 x 1 b W 5 z M S 5 7 Q X V 0 b 3 I s M 3 0 m c X V v d D s s J n F 1 b 3 Q 7 U 2 V j d G l v b j E v Z G F k b 3 N f d m V u Z G F z X 2 x p d n J v c y A o M i k v Q X V 0 b 1 J l b W 9 2 Z W R D b 2 x 1 b W 5 z M S 5 7 T m 9 t Z S B k b y B D b G l l b n R l L D R 9 J n F 1 b 3 Q 7 L C Z x d W 9 0 O 1 N l Y 3 R p b 2 4 x L 2 R h Z G 9 z X 3 Z l b m R h c 1 9 s a X Z y b 3 M g K D I p L 0 F 1 d G 9 S Z W 1 v d m V k Q 2 9 s d W 1 u c z E u e 1 F 1 Y W 5 0 a W R h Z G U g V m V u Z G l k Y S w 1 f S Z x d W 9 0 O y w m c X V v d D t T Z W N 0 a W 9 u M S 9 k Y W R v c 1 9 2 Z W 5 k Y X N f b G l 2 c m 9 z I C g y K S 9 B d X R v U m V t b 3 Z l Z E N v b H V t b n M x L n t W Y W x v c i B 1 b m l 0 w 6 F y a W 8 s N n 0 m c X V v d D s s J n F 1 b 3 Q 7 U 2 V j d G l v b j E v Z G F k b 3 N f d m V u Z G F z X 2 x p d n J v c y A o M i k v Q X V 0 b 1 J l b W 9 2 Z W R D b 2 x 1 b W 5 z M S 5 7 V m F s b 3 I g V G 9 0 Y W w s N 3 0 m c X V v d D s s J n F 1 b 3 Q 7 U 2 V j d G l v b j E v Z G F k b 3 N f d m V u Z G F z X 2 x p d n J v c y A o M i k v Q X V 0 b 1 J l b W 9 2 Z W R D b 2 x 1 b W 5 z M S 5 7 R m 9 y b W E g Z G U g U G F n Y W 1 l b n R v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2 R h Z G 9 z X 3 Z l b m R h c 1 9 s a X Z y b 3 M g K D I p L 0 F 1 d G 9 S Z W 1 v d m V k Q 2 9 s d W 1 u c z E u e 0 R h d G E g Z G E g V m V u Z G E s M H 0 m c X V v d D s s J n F 1 b 3 Q 7 U 2 V j d G l v b j E v Z G F k b 3 N f d m V u Z G F z X 2 x p d n J v c y A o M i k v Q X V 0 b 1 J l b W 9 2 Z W R D b 2 x 1 b W 5 z M S 5 7 R G F 0 Y S B k Y S B W Z W 5 k Y V 9 t Z X N f Y W 5 v L D F 9 J n F 1 b 3 Q 7 L C Z x d W 9 0 O 1 N l Y 3 R p b 2 4 x L 2 R h Z G 9 z X 3 Z l b m R h c 1 9 s a X Z y b 3 M g K D I p L 0 F 1 d G 9 S Z W 1 v d m V k Q 2 9 s d W 1 u c z E u e 1 T D r X R 1 b G 8 g Z G 8 g T G l 2 c m 8 s M n 0 m c X V v d D s s J n F 1 b 3 Q 7 U 2 V j d G l v b j E v Z G F k b 3 N f d m V u Z G F z X 2 x p d n J v c y A o M i k v Q X V 0 b 1 J l b W 9 2 Z W R D b 2 x 1 b W 5 z M S 5 7 Q X V 0 b 3 I s M 3 0 m c X V v d D s s J n F 1 b 3 Q 7 U 2 V j d G l v b j E v Z G F k b 3 N f d m V u Z G F z X 2 x p d n J v c y A o M i k v Q X V 0 b 1 J l b W 9 2 Z W R D b 2 x 1 b W 5 z M S 5 7 T m 9 t Z S B k b y B D b G l l b n R l L D R 9 J n F 1 b 3 Q 7 L C Z x d W 9 0 O 1 N l Y 3 R p b 2 4 x L 2 R h Z G 9 z X 3 Z l b m R h c 1 9 s a X Z y b 3 M g K D I p L 0 F 1 d G 9 S Z W 1 v d m V k Q 2 9 s d W 1 u c z E u e 1 F 1 Y W 5 0 a W R h Z G U g V m V u Z G l k Y S w 1 f S Z x d W 9 0 O y w m c X V v d D t T Z W N 0 a W 9 u M S 9 k Y W R v c 1 9 2 Z W 5 k Y X N f b G l 2 c m 9 z I C g y K S 9 B d X R v U m V t b 3 Z l Z E N v b H V t b n M x L n t W Y W x v c i B 1 b m l 0 w 6 F y a W 8 s N n 0 m c X V v d D s s J n F 1 b 3 Q 7 U 2 V j d G l v b j E v Z G F k b 3 N f d m V u Z G F z X 2 x p d n J v c y A o M i k v Q X V 0 b 1 J l b W 9 2 Z W R D b 2 x 1 b W 5 z M S 5 7 V m F s b 3 I g V G 9 0 Y W w s N 3 0 m c X V v d D s s J n F 1 b 3 Q 7 U 2 V j d G l v b j E v Z G F k b 3 N f d m V u Z G F z X 2 x p d n J v c y A o M i k v Q X V 0 b 1 J l b W 9 2 Z W R D b 2 x 1 b W 5 z M S 5 7 R m 9 y b W E g Z G U g U G F n Y W 1 l b n R v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Y W R v c 1 9 2 Z W 5 k Y X N f b G l 2 c m 9 z J T I w K D I p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D Y W J l J U M z J U E 3 Y W x o b 3 M l M j B Q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R v c 1 9 2 Z W 5 k Y X N f b G l 2 c m 9 z J T I w K D I p L 0 R p d m l z J U M z J U E z b y U y M E l u c 2 V y a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D b 2 x 1 b m F z J T I w U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R v c 1 9 2 Z W 5 k Y X N f b G l 2 c m 9 z J T I w K D I p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R v c 1 9 2 Z W 5 k Y X N f b G l 2 c m 9 z J T I w K D I p L 0 N v b H V u Y X M l M j B S Z W 5 v b W V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D b 2 x 1 b m E l M j B Q Z X J z b 2 5 h b G l 6 Y W R h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Q 2 9 s d W 5 h c y U y M F J l b 3 J k Z W 5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Q 2 9 s d W 5 h c y U y M F J l b m 9 t Z W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N d W x 0 a X B s a W N h J U M z J U E 3 J U M z J U E z b y U y M E l u c 2 V y a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D b 2 x 1 b m F z J T I w U m V v c m R l b m F k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D b 2 x 1 b m F z J T I w U m V u b 2 1 l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R v c 1 9 2 Z W 5 k Y X N f b G l 2 c m 9 z J T I w K D I p L 0 N v b H V u Y S U y M E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Q 2 9 s d W 5 h c y U y M F J l b 3 J k Z W 5 h Z G F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R G l 2 a X M l Q z M l Q T N v J T I w S W 5 z Z X J p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D b 2 x 1 b m F z J T I w U m V t b 3 Z p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Q 2 9 s d W 5 h c y U y M F J l b 3 J k Z W 5 h Z G F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Q 2 9 s d W 5 h c y U y M F J l b m 9 t Z W F k Y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D b 2 x 1 b m F z J T I w U m V t b 3 Z p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T X V s d G l w b G l j Y S V D M y V B N y V D M y V B M 2 8 l M j B J b n N l c m l k Y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R v c 1 9 2 Z W 5 k Y X N f b G l 2 c m 9 z J T I w K D I p L 0 N v b H V u Y X M l M j B S Z W 9 y Z G V u Y W R h c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R v c 1 9 2 Z W 5 k Y X N f b G l 2 c m 9 z J T I w K D I p L 0 N v b H V u Y X M l M j B S Z W 5 v b W V h Z G F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Q X J y Z W R v b m R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R v c 1 9 2 Z W 5 k Y X N f b G l 2 c m 9 z J T I w K D I p L 0 F y c m V k b 2 5 k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Q X J y Z W R v b m R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k b 3 N f d m V u Z G F z X 2 x p d n J v c y U y M C g y K S 9 B c n J l Z G 9 u Z G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R v c 1 9 2 Z W 5 k Y X N f b G l 2 c m 9 z J T I w K D I p L 0 F y c m V k b 2 5 k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Z G 9 z X 3 Z l b m R h c 1 9 s a X Z y b 3 M l M j A o M i k v T G l u a G F z J T I w Q 2 x h c 3 N p Z m l j Y W R h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K Z 0 b 4 A h E e R q O g 2 t S W I t v z A A A A A A I A A A A A A B B m A A A A A Q A A I A A A A G T f a N U I F + r B V 1 Z Q n U e i O Y p H q G 3 C M h G / w b + R F 7 L E L + A 2 A A A A A A 6 A A A A A A g A A I A A A A C m f F O Z i j 2 l A U W b z C U 6 S 2 / r + R t q + 5 b + M f u e T j o l d T 8 l p U A A A A O 1 z j + / 9 5 v G Y W f f X h y w e 2 e x 6 z d n l p E K 1 x d V 5 / b 1 D 5 4 a M T D D T 4 X 5 g O s z b H H K x f p 0 z P Q z C k K j M H 9 p b 5 n t x Z d H 0 5 8 T 2 W c h L Q v J C 6 u v Z T G S P B 3 C G Q A A A A H S K c u l l P Z + N 1 T y j C Q h F L 4 y 4 K j / K p v f j J Y Z q y n n 8 + + m K V B j r / j s c d Y O u 2 2 O v G d P A N t F R b d o o 4 5 4 B 2 U K C p F r j X S s = < / D a t a M a s h u p > 
</file>

<file path=customXml/itemProps1.xml><?xml version="1.0" encoding="utf-8"?>
<ds:datastoreItem xmlns:ds="http://schemas.openxmlformats.org/officeDocument/2006/customXml" ds:itemID="{8D88DCCD-CE65-44AB-8F87-4F5A0F73E4E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Assets</vt:lpstr>
      <vt:lpstr>Banco de Dados</vt:lpstr>
      <vt:lpstr>Cálculos</vt:lpstr>
      <vt:lpstr>Dashboard_Vendas_Livraria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Diogo Marques</dc:creator>
  <cp:lastModifiedBy>Diogo Marques</cp:lastModifiedBy>
  <dcterms:created xsi:type="dcterms:W3CDTF">2025-11-25T18:28:24Z</dcterms:created>
  <dcterms:modified xsi:type="dcterms:W3CDTF">2025-11-27T20:14:20Z</dcterms:modified>
</cp:coreProperties>
</file>